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0916"/>
  <workbookPr defaultThemeVersion="124226"/>
  <mc:AlternateContent xmlns:mc="http://schemas.openxmlformats.org/markup-compatibility/2006">
    <mc:Choice Requires="x15">
      <x15ac:absPath xmlns:x15ac="http://schemas.microsoft.com/office/spreadsheetml/2010/11/ac" url="/Volumes/PSPM_NODA2/乳酸菌学会 (運営)/2025東北大学用/講演・参加申込用/summary_style_2025/"/>
    </mc:Choice>
  </mc:AlternateContent>
  <xr:revisionPtr revIDLastSave="0" documentId="13_ncr:1_{E76B981C-33A1-5F49-96A6-20A05E811B9E}" xr6:coauthVersionLast="47" xr6:coauthVersionMax="47" xr10:uidLastSave="{00000000-0000-0000-0000-000000000000}"/>
  <bookViews>
    <workbookView xWindow="18040" yWindow="3160" windowWidth="29100" windowHeight="22300" xr2:uid="{00000000-000D-0000-FFFF-FFFF00000000}"/>
  </bookViews>
  <sheets>
    <sheet name="記入フォーム" sheetId="9" r:id="rId1"/>
    <sheet name="記入例" sheetId="8" r:id="rId2"/>
  </sheets>
  <definedNames>
    <definedName name="_xlnm.Print_Area" localSheetId="0">記入フォーム!$A$2:$L$32</definedName>
    <definedName name="_xlnm.Print_Area" localSheetId="1">記入例!$A$2:$L$32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27" i="8" l="1"/>
  <c r="B70" i="9" l="1"/>
  <c r="E62" i="9"/>
  <c r="B62" i="9"/>
  <c r="E61" i="9"/>
  <c r="B61" i="9"/>
  <c r="E60" i="9"/>
  <c r="B60" i="9"/>
  <c r="E59" i="9"/>
  <c r="B59" i="9"/>
  <c r="E58" i="9"/>
  <c r="B58" i="9"/>
  <c r="E57" i="9"/>
  <c r="B57" i="9"/>
  <c r="E56" i="9"/>
  <c r="B56" i="9"/>
  <c r="E55" i="9"/>
  <c r="B55" i="9"/>
  <c r="E54" i="9"/>
  <c r="B54" i="9"/>
  <c r="E53" i="9"/>
  <c r="B53" i="9"/>
  <c r="E52" i="9"/>
  <c r="B52" i="9"/>
  <c r="E51" i="9"/>
  <c r="B69" i="9" s="1"/>
  <c r="B47" i="9" s="1"/>
  <c r="B51" i="9"/>
  <c r="B68" i="9" s="1"/>
  <c r="B46" i="9" s="1"/>
  <c r="B48" i="9"/>
  <c r="L34" i="9"/>
  <c r="L27" i="9"/>
  <c r="X25" i="9"/>
  <c r="W25" i="9"/>
  <c r="V25" i="9"/>
  <c r="U25" i="9"/>
  <c r="S25" i="9"/>
  <c r="R25" i="9"/>
  <c r="X24" i="9"/>
  <c r="W24" i="9"/>
  <c r="V24" i="9"/>
  <c r="U24" i="9"/>
  <c r="S24" i="9"/>
  <c r="R24" i="9"/>
  <c r="X23" i="9"/>
  <c r="W23" i="9"/>
  <c r="V23" i="9"/>
  <c r="U23" i="9"/>
  <c r="S23" i="9"/>
  <c r="R23" i="9"/>
  <c r="X22" i="9"/>
  <c r="W22" i="9"/>
  <c r="V22" i="9"/>
  <c r="U22" i="9"/>
  <c r="S22" i="9"/>
  <c r="R22" i="9"/>
  <c r="X21" i="9"/>
  <c r="W21" i="9"/>
  <c r="V21" i="9"/>
  <c r="U21" i="9"/>
  <c r="S21" i="9"/>
  <c r="R21" i="9"/>
  <c r="X20" i="9"/>
  <c r="W20" i="9"/>
  <c r="V20" i="9"/>
  <c r="U20" i="9"/>
  <c r="S20" i="9"/>
  <c r="R20" i="9"/>
  <c r="X19" i="9"/>
  <c r="W19" i="9"/>
  <c r="V19" i="9"/>
  <c r="U19" i="9"/>
  <c r="S19" i="9"/>
  <c r="R19" i="9"/>
  <c r="X18" i="9"/>
  <c r="W18" i="9"/>
  <c r="V18" i="9"/>
  <c r="U18" i="9"/>
  <c r="S18" i="9"/>
  <c r="R18" i="9"/>
  <c r="X17" i="9"/>
  <c r="W17" i="9"/>
  <c r="V17" i="9"/>
  <c r="U17" i="9"/>
  <c r="S17" i="9"/>
  <c r="R17" i="9"/>
  <c r="X16" i="9"/>
  <c r="W16" i="9"/>
  <c r="V16" i="9"/>
  <c r="U16" i="9"/>
  <c r="S16" i="9"/>
  <c r="R16" i="9"/>
  <c r="X15" i="9"/>
  <c r="W15" i="9"/>
  <c r="V15" i="9"/>
  <c r="U15" i="9"/>
  <c r="S15" i="9"/>
  <c r="R15" i="9"/>
  <c r="X14" i="9"/>
  <c r="W14" i="9"/>
  <c r="V14" i="9"/>
  <c r="U14" i="9"/>
  <c r="S14" i="9"/>
  <c r="R14" i="9"/>
  <c r="X13" i="9"/>
  <c r="W13" i="9"/>
  <c r="V13" i="9"/>
  <c r="U13" i="9"/>
  <c r="S13" i="9"/>
  <c r="R13" i="9"/>
  <c r="X12" i="9"/>
  <c r="W12" i="9"/>
  <c r="V12" i="9"/>
  <c r="U12" i="9"/>
  <c r="S12" i="9"/>
  <c r="R12" i="9"/>
  <c r="X11" i="9"/>
  <c r="W11" i="9"/>
  <c r="V11" i="9"/>
  <c r="U11" i="9"/>
  <c r="S11" i="9"/>
  <c r="R11" i="9"/>
  <c r="X10" i="9"/>
  <c r="W10" i="9"/>
  <c r="V10" i="9"/>
  <c r="U10" i="9"/>
  <c r="S10" i="9"/>
  <c r="R10" i="9"/>
  <c r="T4" i="9"/>
  <c r="S4" i="9"/>
  <c r="R4" i="9"/>
  <c r="L34" i="8"/>
  <c r="B70" i="8" l="1"/>
  <c r="B48" i="8" s="1"/>
  <c r="E62" i="8"/>
  <c r="B62" i="8"/>
  <c r="E61" i="8"/>
  <c r="B61" i="8"/>
  <c r="E60" i="8"/>
  <c r="B60" i="8"/>
  <c r="E59" i="8"/>
  <c r="B59" i="8"/>
  <c r="E58" i="8"/>
  <c r="B58" i="8"/>
  <c r="E57" i="8"/>
  <c r="B57" i="8"/>
  <c r="E56" i="8"/>
  <c r="B56" i="8"/>
  <c r="E55" i="8"/>
  <c r="B55" i="8"/>
  <c r="E54" i="8"/>
  <c r="B54" i="8"/>
  <c r="E53" i="8"/>
  <c r="B53" i="8"/>
  <c r="E52" i="8"/>
  <c r="B52" i="8"/>
  <c r="E51" i="8"/>
  <c r="B51" i="8"/>
  <c r="X25" i="8"/>
  <c r="W25" i="8"/>
  <c r="V25" i="8"/>
  <c r="U25" i="8"/>
  <c r="S25" i="8"/>
  <c r="R25" i="8"/>
  <c r="X24" i="8"/>
  <c r="W24" i="8"/>
  <c r="V24" i="8"/>
  <c r="U24" i="8"/>
  <c r="S24" i="8"/>
  <c r="R24" i="8"/>
  <c r="X23" i="8"/>
  <c r="W23" i="8"/>
  <c r="V23" i="8"/>
  <c r="U23" i="8"/>
  <c r="S23" i="8"/>
  <c r="R23" i="8"/>
  <c r="X22" i="8"/>
  <c r="W22" i="8"/>
  <c r="V22" i="8"/>
  <c r="U22" i="8"/>
  <c r="S22" i="8"/>
  <c r="R22" i="8"/>
  <c r="X21" i="8"/>
  <c r="W21" i="8"/>
  <c r="V21" i="8"/>
  <c r="U21" i="8"/>
  <c r="S21" i="8"/>
  <c r="R21" i="8"/>
  <c r="X20" i="8"/>
  <c r="W20" i="8"/>
  <c r="V20" i="8"/>
  <c r="U20" i="8"/>
  <c r="S20" i="8"/>
  <c r="R20" i="8"/>
  <c r="X19" i="8"/>
  <c r="W19" i="8"/>
  <c r="V19" i="8"/>
  <c r="U19" i="8"/>
  <c r="S19" i="8"/>
  <c r="R19" i="8"/>
  <c r="X18" i="8"/>
  <c r="W18" i="8"/>
  <c r="V18" i="8"/>
  <c r="U18" i="8"/>
  <c r="S18" i="8"/>
  <c r="R18" i="8"/>
  <c r="X17" i="8"/>
  <c r="W17" i="8"/>
  <c r="V17" i="8"/>
  <c r="U17" i="8"/>
  <c r="S17" i="8"/>
  <c r="R17" i="8"/>
  <c r="X16" i="8"/>
  <c r="W16" i="8"/>
  <c r="V16" i="8"/>
  <c r="U16" i="8"/>
  <c r="S16" i="8"/>
  <c r="R16" i="8"/>
  <c r="X15" i="8"/>
  <c r="W15" i="8"/>
  <c r="V15" i="8"/>
  <c r="U15" i="8"/>
  <c r="S15" i="8"/>
  <c r="R15" i="8"/>
  <c r="X14" i="8"/>
  <c r="W14" i="8"/>
  <c r="V14" i="8"/>
  <c r="U14" i="8"/>
  <c r="S14" i="8"/>
  <c r="R14" i="8"/>
  <c r="X13" i="8"/>
  <c r="W13" i="8"/>
  <c r="V13" i="8"/>
  <c r="U13" i="8"/>
  <c r="S13" i="8"/>
  <c r="R13" i="8"/>
  <c r="X12" i="8"/>
  <c r="W12" i="8"/>
  <c r="V12" i="8"/>
  <c r="U12" i="8"/>
  <c r="S12" i="8"/>
  <c r="R12" i="8"/>
  <c r="X11" i="8"/>
  <c r="W11" i="8"/>
  <c r="V11" i="8"/>
  <c r="U11" i="8"/>
  <c r="S11" i="8"/>
  <c r="R11" i="8"/>
  <c r="X10" i="8"/>
  <c r="W10" i="8"/>
  <c r="V10" i="8"/>
  <c r="U10" i="8"/>
  <c r="S10" i="8"/>
  <c r="R10" i="8"/>
  <c r="T4" i="8"/>
  <c r="S4" i="8"/>
  <c r="R4" i="8"/>
  <c r="B68" i="8" l="1"/>
  <c r="B46" i="8" s="1"/>
  <c r="B69" i="8"/>
  <c r="B47" i="8" s="1"/>
</calcChain>
</file>

<file path=xl/sharedStrings.xml><?xml version="1.0" encoding="utf-8"?>
<sst xmlns="http://schemas.openxmlformats.org/spreadsheetml/2006/main" count="159" uniqueCount="70">
  <si>
    <t>表題</t>
    <rPh sb="0" eb="2">
      <t>ヒョウダイ</t>
    </rPh>
    <phoneticPr fontId="1"/>
  </si>
  <si>
    <t>　所属</t>
    <rPh sb="1" eb="3">
      <t>ショゾク</t>
    </rPh>
    <phoneticPr fontId="1"/>
  </si>
  <si>
    <t>　氏名</t>
    <rPh sb="1" eb="3">
      <t>シメイ</t>
    </rPh>
    <phoneticPr fontId="1"/>
  </si>
  <si>
    <t>　電話</t>
    <rPh sb="1" eb="3">
      <t>デンワ</t>
    </rPh>
    <phoneticPr fontId="1"/>
  </si>
  <si>
    <t>所属番号</t>
  </si>
  <si>
    <t>1. 分類・育種　</t>
    <rPh sb="3" eb="5">
      <t>ブンルイ</t>
    </rPh>
    <phoneticPr fontId="2"/>
  </si>
  <si>
    <t>2. 遺伝子・ゲノム</t>
    <rPh sb="3" eb="5">
      <t>イデン</t>
    </rPh>
    <rPh sb="5" eb="6">
      <t>シ</t>
    </rPh>
    <phoneticPr fontId="2"/>
  </si>
  <si>
    <t>3. 代謝・代謝物</t>
    <rPh sb="3" eb="5">
      <t>タイシャ</t>
    </rPh>
    <rPh sb="6" eb="8">
      <t>タイシャ</t>
    </rPh>
    <rPh sb="8" eb="9">
      <t>ブツ</t>
    </rPh>
    <phoneticPr fontId="2"/>
  </si>
  <si>
    <t>4. 酵素・蛋白質機能</t>
    <rPh sb="3" eb="5">
      <t>コウソ</t>
    </rPh>
    <rPh sb="6" eb="9">
      <t>タンパクシツ</t>
    </rPh>
    <rPh sb="9" eb="11">
      <t>キノウ</t>
    </rPh>
    <phoneticPr fontId="2"/>
  </si>
  <si>
    <t>5. 構造解析</t>
    <rPh sb="3" eb="5">
      <t>コウゾウ</t>
    </rPh>
    <rPh sb="5" eb="7">
      <t>カイセキ</t>
    </rPh>
    <phoneticPr fontId="2"/>
  </si>
  <si>
    <t>6. 生理作用・疾患</t>
    <rPh sb="3" eb="5">
      <t>セイリ</t>
    </rPh>
    <rPh sb="5" eb="7">
      <t>サヨウ</t>
    </rPh>
    <rPh sb="8" eb="10">
      <t>シッカン</t>
    </rPh>
    <phoneticPr fontId="2"/>
  </si>
  <si>
    <t>7. 利用・応用</t>
    <rPh sb="3" eb="5">
      <t>リヨウ</t>
    </rPh>
    <rPh sb="6" eb="8">
      <t>オウヨウ</t>
    </rPh>
    <phoneticPr fontId="2"/>
  </si>
  <si>
    <t>8. メタゲノム・オミックス</t>
  </si>
  <si>
    <t>分野</t>
    <rPh sb="0" eb="2">
      <t>ブンヤ</t>
    </rPh>
    <phoneticPr fontId="1"/>
  </si>
  <si>
    <t>有</t>
    <rPh sb="0" eb="1">
      <t>アリ</t>
    </rPh>
    <phoneticPr fontId="1"/>
  </si>
  <si>
    <t>無</t>
    <rPh sb="0" eb="1">
      <t>ナ</t>
    </rPh>
    <phoneticPr fontId="1"/>
  </si>
  <si>
    <t>分野を選択してください</t>
    <phoneticPr fontId="1"/>
  </si>
  <si>
    <t>　FAX</t>
    <phoneticPr fontId="1"/>
  </si>
  <si>
    <t>　E-mail</t>
    <phoneticPr fontId="1"/>
  </si>
  <si>
    <t>☆</t>
    <phoneticPr fontId="1"/>
  </si>
  <si>
    <t>☆</t>
    <phoneticPr fontId="7"/>
  </si>
  <si>
    <t>*</t>
    <phoneticPr fontId="7"/>
  </si>
  <si>
    <t xml:space="preserve"> </t>
    <phoneticPr fontId="7"/>
  </si>
  <si>
    <t xml:space="preserve"> </t>
    <phoneticPr fontId="1"/>
  </si>
  <si>
    <t>○</t>
    <phoneticPr fontId="7"/>
  </si>
  <si>
    <t>*</t>
  </si>
  <si>
    <t>○</t>
  </si>
  <si>
    <t>所属</t>
    <rPh sb="0" eb="2">
      <t>ショゾク</t>
    </rPh>
    <phoneticPr fontId="1"/>
  </si>
  <si>
    <t>講演要旨送付状</t>
    <rPh sb="0" eb="2">
      <t>コウエン</t>
    </rPh>
    <rPh sb="2" eb="4">
      <t>ヨウシ</t>
    </rPh>
    <rPh sb="4" eb="7">
      <t>ソウフジョウ</t>
    </rPh>
    <phoneticPr fontId="1"/>
  </si>
  <si>
    <t>←分野、若手賞対象者はプルダウンメニューから選択してください</t>
    <rPh sb="1" eb="3">
      <t>ブンヤ</t>
    </rPh>
    <rPh sb="4" eb="6">
      <t>ワカテ</t>
    </rPh>
    <rPh sb="6" eb="7">
      <t>ショウ</t>
    </rPh>
    <rPh sb="7" eb="9">
      <t>タイショウ</t>
    </rPh>
    <rPh sb="9" eb="10">
      <t>シャ</t>
    </rPh>
    <rPh sb="22" eb="24">
      <t>センタク</t>
    </rPh>
    <phoneticPr fontId="7"/>
  </si>
  <si>
    <t>申込者連絡先（講演者連絡先と同じ場合は記入不要）</t>
    <rPh sb="0" eb="2">
      <t>モウシコミ</t>
    </rPh>
    <rPh sb="2" eb="3">
      <t>シャ</t>
    </rPh>
    <rPh sb="3" eb="6">
      <t>レンラクサキ</t>
    </rPh>
    <phoneticPr fontId="1"/>
  </si>
  <si>
    <t>要旨作成にご活用ください
↓</t>
    <rPh sb="0" eb="2">
      <t>ヨウシ</t>
    </rPh>
    <rPh sb="2" eb="4">
      <t>サクセイ</t>
    </rPh>
    <rPh sb="6" eb="8">
      <t>カツヨウ</t>
    </rPh>
    <phoneticPr fontId="7"/>
  </si>
  <si>
    <t>要旨にペースト時の注意事項
・ワードに直接まとめて3行コピー＆ペーストした場合、表としてペーストされてしまいます。一旦メモ帳に貼り付け、再度コピーしてからご使用ください。
・ワードに直接コピー＆ペーストする際は、一行づつ行ってください。
・ワードに貼り付け後は要旨フォーマットのスタイルを適用させてください。</t>
    <rPh sb="7" eb="8">
      <t>ジ</t>
    </rPh>
    <phoneticPr fontId="7"/>
  </si>
  <si>
    <t>右同</t>
    <rPh sb="0" eb="1">
      <t>ミギ</t>
    </rPh>
    <rPh sb="1" eb="2">
      <t>ドウ</t>
    </rPh>
    <phoneticPr fontId="7"/>
  </si>
  <si>
    <t xml:space="preserve"> </t>
    <phoneticPr fontId="1"/>
  </si>
  <si>
    <t>☆</t>
  </si>
  <si>
    <t>※入力した情報は、下の欄に自動的に反映されます。テキストをコピー＆ペーストして要旨作成にご利用いただけます。</t>
    <phoneticPr fontId="7"/>
  </si>
  <si>
    <t>選択してください</t>
    <rPh sb="0" eb="2">
      <t>センタク</t>
    </rPh>
    <phoneticPr fontId="7"/>
  </si>
  <si>
    <t>03-1234-567I</t>
    <phoneticPr fontId="7"/>
  </si>
  <si>
    <t>若手賞対象者 (☆が付きます)</t>
    <rPh sb="0" eb="2">
      <t>ワカテ</t>
    </rPh>
    <rPh sb="2" eb="3">
      <t>ショウ</t>
    </rPh>
    <rPh sb="3" eb="6">
      <t>タイショウシャ</t>
    </rPh>
    <rPh sb="10" eb="11">
      <t>ツ</t>
    </rPh>
    <phoneticPr fontId="1"/>
  </si>
  <si>
    <t>↓責任著者 (corresponding author) に*のチェックを入れてください</t>
    <rPh sb="1" eb="3">
      <t>セキニン</t>
    </rPh>
    <rPh sb="3" eb="5">
      <t>チョシャ</t>
    </rPh>
    <rPh sb="37" eb="38">
      <t>イ</t>
    </rPh>
    <phoneticPr fontId="7"/>
  </si>
  <si>
    <t>講演者 (登壇者) 連絡先</t>
    <rPh sb="5" eb="7">
      <t>トウダン</t>
    </rPh>
    <rPh sb="7" eb="8">
      <t>モノ</t>
    </rPh>
    <phoneticPr fontId="1"/>
  </si>
  <si>
    <t>責任著者連絡先</t>
    <rPh sb="0" eb="2">
      <t>セキニン</t>
    </rPh>
    <rPh sb="2" eb="4">
      <t>チョシャ</t>
    </rPh>
    <phoneticPr fontId="1"/>
  </si>
  <si>
    <t>↓登壇者に○のチェックを入れてください</t>
    <rPh sb="1" eb="3">
      <t>トウダン</t>
    </rPh>
    <rPh sb="3" eb="4">
      <t>シャ</t>
    </rPh>
    <phoneticPr fontId="7"/>
  </si>
  <si>
    <t>○</t>
    <phoneticPr fontId="7"/>
  </si>
  <si>
    <t>同じ部署等から複数名の講演をされる場合には、一講演ずつ別々にファイルを作成してお送りください。</t>
    <rPh sb="0" eb="1">
      <t>オナ</t>
    </rPh>
    <rPh sb="2" eb="4">
      <t>ブショ</t>
    </rPh>
    <rPh sb="4" eb="5">
      <t>ナド</t>
    </rPh>
    <rPh sb="7" eb="9">
      <t>フクスウ</t>
    </rPh>
    <rPh sb="9" eb="10">
      <t>メイ</t>
    </rPh>
    <rPh sb="11" eb="13">
      <t>コウエン</t>
    </rPh>
    <rPh sb="17" eb="19">
      <t>バアイ</t>
    </rPh>
    <rPh sb="22" eb="23">
      <t>イチ</t>
    </rPh>
    <rPh sb="23" eb="25">
      <t>コウエン</t>
    </rPh>
    <rPh sb="27" eb="29">
      <t>ベツベツ</t>
    </rPh>
    <rPh sb="35" eb="37">
      <t>サクセイ</t>
    </rPh>
    <rPh sb="40" eb="41">
      <t>オク</t>
    </rPh>
    <phoneticPr fontId="7"/>
  </si>
  <si>
    <t>分野を選択してください</t>
  </si>
  <si>
    <t>要旨と送付状をtaikaiyoshi@jslab-nyusankin.jp に提出してください。</t>
  </si>
  <si>
    <t>申込期間：2025年3月12日 (水) 〜 4月9日 (水) 正午</t>
    <rPh sb="0" eb="2">
      <t>モウシコミ</t>
    </rPh>
    <rPh sb="2" eb="4">
      <t xml:space="preserve">キカン </t>
    </rPh>
    <rPh sb="9" eb="10">
      <t>ネン</t>
    </rPh>
    <rPh sb="11" eb="12">
      <t>ガツ</t>
    </rPh>
    <rPh sb="14" eb="15">
      <t>ニチ</t>
    </rPh>
    <rPh sb="17" eb="18">
      <t xml:space="preserve">ミズ </t>
    </rPh>
    <rPh sb="23" eb="24">
      <t xml:space="preserve">ガツ </t>
    </rPh>
    <rPh sb="25" eb="26">
      <t xml:space="preserve">ニチ </t>
    </rPh>
    <rPh sb="28" eb="29">
      <t xml:space="preserve">ミズ </t>
    </rPh>
    <rPh sb="31" eb="33">
      <t>ショウゴ</t>
    </rPh>
    <phoneticPr fontId="7"/>
  </si>
  <si>
    <t>※2025年3月末日が基準日で35歳以下の方がエントリー可能です。 詳細は学会HPの日本乳酸菌学会表彰規定をご参照ください。</t>
    <phoneticPr fontId="7"/>
  </si>
  <si>
    <t>←ご希望についてプルダウンメニューから選択してください</t>
    <rPh sb="2" eb="4">
      <t>キボウ</t>
    </rPh>
    <rPh sb="19" eb="21">
      <t>センタク</t>
    </rPh>
    <phoneticPr fontId="7"/>
  </si>
  <si>
    <t>発表形式の希望</t>
    <rPh sb="0" eb="2">
      <t xml:space="preserve">ハッピョウ </t>
    </rPh>
    <rPh sb="2" eb="4">
      <t xml:space="preserve">ケイシキ </t>
    </rPh>
    <rPh sb="5" eb="7">
      <t xml:space="preserve">キボウ </t>
    </rPh>
    <phoneticPr fontId="1"/>
  </si>
  <si>
    <t>ロング講演を希望する (ポスターなし)</t>
    <rPh sb="3" eb="5">
      <t xml:space="preserve">コウエン </t>
    </rPh>
    <rPh sb="6" eb="8">
      <t>キボウ</t>
    </rPh>
    <phoneticPr fontId="7"/>
  </si>
  <si>
    <t>ロング講演を希望する (ポスターあり)</t>
    <rPh sb="3" eb="5">
      <t xml:space="preserve">コウエン </t>
    </rPh>
    <rPh sb="6" eb="8">
      <t>キボウ</t>
    </rPh>
    <phoneticPr fontId="7"/>
  </si>
  <si>
    <t>ショート講演を希望する (ポスター必須)</t>
    <rPh sb="4" eb="6">
      <t xml:space="preserve">コウエン </t>
    </rPh>
    <rPh sb="7" eb="9">
      <t xml:space="preserve">キボウ </t>
    </rPh>
    <rPh sb="17" eb="19">
      <t xml:space="preserve">ヒッス </t>
    </rPh>
    <phoneticPr fontId="7"/>
  </si>
  <si>
    <t>いずれの発表形式でもよい</t>
    <rPh sb="4" eb="8">
      <t>ハッピョウケイシキ</t>
    </rPh>
    <phoneticPr fontId="7"/>
  </si>
  <si>
    <t>乳酸</t>
    <rPh sb="0" eb="2">
      <t xml:space="preserve">ニュウサン </t>
    </rPh>
    <phoneticPr fontId="7"/>
  </si>
  <si>
    <t>菌太郎</t>
    <rPh sb="0" eb="1">
      <t xml:space="preserve">キン </t>
    </rPh>
    <rPh sb="1" eb="3">
      <t>キンタロウ</t>
    </rPh>
    <phoneticPr fontId="7"/>
  </si>
  <si>
    <t>(株)乳酸企画</t>
    <rPh sb="1" eb="2">
      <t xml:space="preserve">カブ </t>
    </rPh>
    <rPh sb="3" eb="5">
      <t xml:space="preserve">ニュウサン </t>
    </rPh>
    <rPh sb="5" eb="7">
      <t xml:space="preserve">キカク </t>
    </rPh>
    <phoneticPr fontId="7"/>
  </si>
  <si>
    <t>(株)プロバイオティクス研究所</t>
    <rPh sb="1" eb="2">
      <t xml:space="preserve">カブ </t>
    </rPh>
    <rPh sb="12" eb="14">
      <t xml:space="preserve">ケンキュウ </t>
    </rPh>
    <rPh sb="14" eb="15">
      <t xml:space="preserve">ジョ </t>
    </rPh>
    <phoneticPr fontId="7"/>
  </si>
  <si>
    <t>山河</t>
    <rPh sb="0" eb="2">
      <t>YAMAKAWA</t>
    </rPh>
    <phoneticPr fontId="7"/>
  </si>
  <si>
    <t>広</t>
    <rPh sb="0" eb="1">
      <t xml:space="preserve">ヒロシ </t>
    </rPh>
    <phoneticPr fontId="7"/>
  </si>
  <si>
    <t>谷川</t>
    <rPh sb="0" eb="2">
      <t xml:space="preserve">タニカワ </t>
    </rPh>
    <phoneticPr fontId="7"/>
  </si>
  <si>
    <t>清子</t>
    <rPh sb="0" eb="1">
      <t xml:space="preserve">キヨイ </t>
    </rPh>
    <rPh sb="1" eb="2">
      <t xml:space="preserve">コ </t>
    </rPh>
    <phoneticPr fontId="7"/>
  </si>
  <si>
    <t>(株)乳酸企画</t>
    <phoneticPr fontId="7"/>
  </si>
  <si>
    <t>研究開発課</t>
    <rPh sb="0" eb="2">
      <t xml:space="preserve">ケンキュウ </t>
    </rPh>
    <rPh sb="2" eb="5">
      <t xml:space="preserve">カイハツカ </t>
    </rPh>
    <phoneticPr fontId="7"/>
  </si>
  <si>
    <t>0.-1234-567B</t>
    <phoneticPr fontId="1"/>
  </si>
  <si>
    <t>LABtarou@lab-kikaku.---</t>
    <phoneticPr fontId="7"/>
  </si>
  <si>
    <t>研究開発課</t>
    <phoneticPr fontId="7"/>
  </si>
  <si>
    <t>s.tanigawa@lab-kikaku.---</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</si>
</sst>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_);[Red]\(0\)"/>
    <numFmt numFmtId="177" formatCode="\ @\ "/>
    <numFmt numFmtId="178" formatCode="&quot;最後に選択してください&quot;"/>
    <numFmt numFmtId="179" formatCode="\ &quot;所属&quot;0"/>
    <numFmt numFmtId="180" formatCode="&quot; 氏&quot;@"/>
    <numFmt numFmtId="181" formatCode="&quot; 名&quot;@"/>
    <numFmt numFmtId="182" formatCode="\ 0\ ;\ @\ "/>
  </numFmts>
  <fonts count="18">
    <font>
      <sz val="11"/>
      <color theme="1"/>
      <name val="ＭＳ Ｐゴシック"/>
      <family val="3"/>
      <charset val="128"/>
      <scheme val="minor"/>
    </font>
    <font>
      <sz val="6"/>
      <name val="ＭＳ Ｐゴシック"/>
      <family val="3"/>
      <charset val="128"/>
    </font>
    <font>
      <b/>
      <sz val="18"/>
      <color theme="3"/>
      <name val="ＭＳ Ｐゴシック"/>
      <family val="2"/>
      <charset val="128"/>
      <scheme val="major"/>
    </font>
    <font>
      <sz val="10"/>
      <color theme="1"/>
      <name val="ＭＳ Ｐゴシック"/>
      <family val="3"/>
      <charset val="128"/>
      <scheme val="minor"/>
    </font>
    <font>
      <sz val="11"/>
      <color theme="0" tint="-0.14999847407452621"/>
      <name val="ＭＳ Ｐゴシック"/>
      <family val="3"/>
      <charset val="128"/>
      <scheme val="minor"/>
    </font>
    <font>
      <b/>
      <sz val="10"/>
      <color theme="1"/>
      <name val="ＭＳ Ｐゴシック"/>
      <family val="3"/>
      <charset val="128"/>
      <scheme val="minor"/>
    </font>
    <font>
      <sz val="10"/>
      <name val="ＭＳ Ｐゴシック"/>
      <family val="3"/>
      <charset val="128"/>
      <scheme val="minor"/>
    </font>
    <font>
      <sz val="6"/>
      <name val="ＭＳ Ｐゴシック"/>
      <family val="3"/>
      <charset val="128"/>
      <scheme val="minor"/>
    </font>
    <font>
      <sz val="10"/>
      <color theme="0" tint="-0.14999847407452621"/>
      <name val="ＭＳ Ｐゴシック"/>
      <family val="3"/>
      <charset val="128"/>
      <scheme val="minor"/>
    </font>
    <font>
      <b/>
      <sz val="10"/>
      <color theme="0" tint="-0.14999847407452621"/>
      <name val="ＭＳ Ｐゴシック"/>
      <family val="3"/>
      <charset val="128"/>
      <scheme val="minor"/>
    </font>
    <font>
      <sz val="10"/>
      <color rgb="FFFF0000"/>
      <name val="ＭＳ Ｐゴシック"/>
      <family val="3"/>
      <charset val="128"/>
      <scheme val="minor"/>
    </font>
    <font>
      <sz val="10.5"/>
      <color rgb="FFFF0000"/>
      <name val="Meiryo UI"/>
      <family val="3"/>
      <charset val="128"/>
    </font>
    <font>
      <sz val="10.5"/>
      <color theme="1"/>
      <name val="Meiryo UI"/>
      <family val="3"/>
      <charset val="128"/>
    </font>
    <font>
      <u/>
      <sz val="11"/>
      <color theme="10"/>
      <name val="ＭＳ Ｐゴシック"/>
      <family val="3"/>
      <charset val="128"/>
    </font>
    <font>
      <u/>
      <sz val="10.5"/>
      <color theme="10"/>
      <name val="Meiryo UI"/>
      <family val="3"/>
      <charset val="128"/>
    </font>
    <font>
      <b/>
      <sz val="10"/>
      <color rgb="FFFF0000"/>
      <name val="ＭＳ Ｐゴシック"/>
      <family val="3"/>
      <charset val="128"/>
      <scheme val="minor"/>
    </font>
    <font>
      <b/>
      <u/>
      <sz val="12"/>
      <color rgb="FFFF0000"/>
      <name val="ＭＳ Ｐゴシック"/>
      <family val="3"/>
      <charset val="128"/>
      <scheme val="minor"/>
    </font>
    <font>
      <sz val="11"/>
      <color rgb="FF00B0F0"/>
      <name val="ＭＳ Ｐゴシック"/>
      <family val="3"/>
      <charset val="128"/>
      <scheme val="minor"/>
    </font>
  </fonts>
  <fills count="3">
    <fill>
      <patternFill patternType="none"/>
    </fill>
    <fill>
      <patternFill patternType="gray125"/>
    </fill>
    <fill>
      <patternFill patternType="solid">
        <fgColor theme="6" tint="0.59999389629810485"/>
        <bgColor indexed="64"/>
      </patternFill>
    </fill>
  </fills>
  <borders count="40">
    <border>
      <left/>
      <right/>
      <top/>
      <bottom/>
      <diagonal/>
    </border>
    <border>
      <left style="thin">
        <color indexed="64"/>
      </left>
      <right/>
      <top style="thin">
        <color indexed="64"/>
      </top>
      <bottom/>
      <diagonal/>
    </border>
    <border>
      <left style="thin">
        <color indexed="64"/>
      </left>
      <right/>
      <top/>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medium">
        <color indexed="64"/>
      </right>
      <top/>
      <bottom/>
      <diagonal/>
    </border>
    <border>
      <left/>
      <right style="thin">
        <color indexed="64"/>
      </right>
      <top/>
      <bottom/>
      <diagonal/>
    </border>
    <border>
      <left/>
      <right style="thin">
        <color indexed="64"/>
      </right>
      <top style="thin">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thin">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alignment vertical="center"/>
    </xf>
    <xf numFmtId="0" fontId="13" fillId="0" borderId="0" applyNumberFormat="0" applyFill="0" applyBorder="0" applyAlignment="0" applyProtection="0">
      <alignment vertical="top"/>
      <protection locked="0"/>
    </xf>
  </cellStyleXfs>
  <cellXfs count="114">
    <xf numFmtId="0" fontId="0" fillId="0" borderId="0" xfId="0">
      <alignment vertical="center"/>
    </xf>
    <xf numFmtId="176" fontId="0" fillId="0" borderId="0" xfId="0" applyNumberFormat="1">
      <alignment vertical="center"/>
    </xf>
    <xf numFmtId="0" fontId="4" fillId="0" borderId="0" xfId="0" applyFont="1">
      <alignment vertical="center"/>
    </xf>
    <xf numFmtId="0" fontId="5" fillId="0" borderId="0" xfId="0" applyFont="1">
      <alignment vertical="center"/>
    </xf>
    <xf numFmtId="0" fontId="3" fillId="0" borderId="0" xfId="0" applyFont="1">
      <alignment vertical="center"/>
    </xf>
    <xf numFmtId="177" fontId="3" fillId="0" borderId="9" xfId="0" applyNumberFormat="1" applyFont="1" applyBorder="1" applyProtection="1">
      <alignment vertical="center"/>
      <protection locked="0"/>
    </xf>
    <xf numFmtId="0" fontId="3" fillId="0" borderId="2" xfId="0" applyFont="1" applyBorder="1" applyAlignment="1" applyProtection="1">
      <alignment horizontal="center" vertical="center"/>
      <protection locked="0"/>
    </xf>
    <xf numFmtId="0" fontId="3" fillId="0" borderId="0" xfId="0" applyFont="1" applyAlignment="1" applyProtection="1">
      <alignment horizontal="center" vertical="center"/>
      <protection locked="0"/>
    </xf>
    <xf numFmtId="0" fontId="4" fillId="0" borderId="18" xfId="0" applyFont="1" applyBorder="1">
      <alignment vertical="center"/>
    </xf>
    <xf numFmtId="0" fontId="4" fillId="0" borderId="19" xfId="0" applyFont="1" applyBorder="1">
      <alignment vertical="center"/>
    </xf>
    <xf numFmtId="177" fontId="5" fillId="0" borderId="24" xfId="0" applyNumberFormat="1" applyFont="1" applyBorder="1">
      <alignment vertical="center"/>
    </xf>
    <xf numFmtId="177" fontId="5" fillId="0" borderId="21" xfId="0" applyNumberFormat="1" applyFont="1" applyBorder="1" applyAlignment="1">
      <alignment horizontal="center" vertical="center" shrinkToFit="1"/>
    </xf>
    <xf numFmtId="177" fontId="9" fillId="0" borderId="21" xfId="0" applyNumberFormat="1" applyFont="1" applyBorder="1" applyAlignment="1">
      <alignment horizontal="center" vertical="center" shrinkToFit="1"/>
    </xf>
    <xf numFmtId="0" fontId="4" fillId="0" borderId="1" xfId="0" applyFont="1" applyBorder="1">
      <alignment vertical="center"/>
    </xf>
    <xf numFmtId="0" fontId="4" fillId="0" borderId="2" xfId="0" applyFont="1" applyBorder="1">
      <alignment vertical="center"/>
    </xf>
    <xf numFmtId="0" fontId="4" fillId="0" borderId="22" xfId="0" applyFont="1" applyBorder="1">
      <alignment vertical="center"/>
    </xf>
    <xf numFmtId="0" fontId="4" fillId="0" borderId="8" xfId="0" applyFont="1" applyBorder="1">
      <alignment vertical="center"/>
    </xf>
    <xf numFmtId="177" fontId="3" fillId="0" borderId="19" xfId="0" applyNumberFormat="1" applyFont="1" applyBorder="1" applyAlignment="1" applyProtection="1">
      <alignment horizontal="center" vertical="center" shrinkToFit="1"/>
      <protection locked="0"/>
    </xf>
    <xf numFmtId="0" fontId="3" fillId="0" borderId="19" xfId="0" applyFont="1" applyBorder="1" applyAlignment="1" applyProtection="1">
      <alignment horizontal="center" vertical="center"/>
      <protection locked="0"/>
    </xf>
    <xf numFmtId="0" fontId="4" fillId="0" borderId="6" xfId="0" applyFont="1" applyBorder="1">
      <alignment vertical="center"/>
    </xf>
    <xf numFmtId="0" fontId="0" fillId="0" borderId="0" xfId="0" applyAlignment="1">
      <alignment horizontal="right" vertical="center"/>
    </xf>
    <xf numFmtId="0" fontId="4" fillId="0" borderId="1" xfId="0" applyFont="1" applyBorder="1" applyAlignment="1">
      <alignment horizontal="center" vertical="center"/>
    </xf>
    <xf numFmtId="0" fontId="4" fillId="0" borderId="22" xfId="0" applyFont="1" applyBorder="1" applyAlignment="1">
      <alignment horizontal="center" vertical="center"/>
    </xf>
    <xf numFmtId="0" fontId="4" fillId="0" borderId="11" xfId="0" applyFont="1" applyBorder="1" applyAlignment="1">
      <alignment horizontal="center" vertical="center"/>
    </xf>
    <xf numFmtId="0" fontId="4" fillId="0" borderId="2" xfId="0" applyFont="1" applyBorder="1" applyAlignment="1">
      <alignment horizontal="center" vertical="center"/>
    </xf>
    <xf numFmtId="0" fontId="4" fillId="0" borderId="0" xfId="0" applyFont="1" applyAlignment="1">
      <alignment horizontal="center" vertical="center"/>
    </xf>
    <xf numFmtId="0" fontId="4" fillId="0" borderId="10" xfId="0" applyFont="1" applyBorder="1" applyAlignment="1">
      <alignment horizontal="center" vertical="center"/>
    </xf>
    <xf numFmtId="0" fontId="4" fillId="0" borderId="8"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20" xfId="0" applyFont="1" applyBorder="1">
      <alignment vertical="center"/>
    </xf>
    <xf numFmtId="49" fontId="5" fillId="0" borderId="21" xfId="0" applyNumberFormat="1" applyFont="1" applyBorder="1" applyAlignment="1">
      <alignment horizontal="center" vertical="center"/>
    </xf>
    <xf numFmtId="179" fontId="8" fillId="0" borderId="2" xfId="0" applyNumberFormat="1" applyFont="1" applyBorder="1" applyAlignment="1">
      <alignment horizontal="left" vertical="center"/>
    </xf>
    <xf numFmtId="179" fontId="3" fillId="0" borderId="2" xfId="0" applyNumberFormat="1" applyFont="1" applyBorder="1" applyAlignment="1">
      <alignment horizontal="left" vertical="center"/>
    </xf>
    <xf numFmtId="180" fontId="5" fillId="0" borderId="25" xfId="0" applyNumberFormat="1" applyFont="1" applyBorder="1" applyAlignment="1">
      <alignment horizontal="left" vertical="center"/>
    </xf>
    <xf numFmtId="181" fontId="5" fillId="0" borderId="31" xfId="0" applyNumberFormat="1" applyFont="1" applyBorder="1" applyAlignment="1">
      <alignment horizontal="left" vertical="center"/>
    </xf>
    <xf numFmtId="49" fontId="0" fillId="0" borderId="0" xfId="0" applyNumberFormat="1">
      <alignment vertical="center"/>
    </xf>
    <xf numFmtId="0" fontId="3" fillId="0" borderId="19" xfId="0" applyFont="1" applyBorder="1" applyAlignment="1" applyProtection="1">
      <alignment horizontal="center" vertical="center" shrinkToFit="1"/>
      <protection locked="0"/>
    </xf>
    <xf numFmtId="0" fontId="12" fillId="0" borderId="0" xfId="0" applyFont="1">
      <alignment vertical="center"/>
    </xf>
    <xf numFmtId="0" fontId="12" fillId="0" borderId="0" xfId="0" applyFont="1" applyAlignment="1">
      <alignment horizontal="right" vertical="center"/>
    </xf>
    <xf numFmtId="0" fontId="11" fillId="0" borderId="0" xfId="0" quotePrefix="1" applyFont="1">
      <alignment vertical="center"/>
    </xf>
    <xf numFmtId="177" fontId="3" fillId="0" borderId="16" xfId="0" applyNumberFormat="1" applyFont="1" applyBorder="1" applyProtection="1">
      <alignment vertical="center"/>
      <protection locked="0"/>
    </xf>
    <xf numFmtId="177" fontId="3" fillId="0" borderId="0" xfId="0" applyNumberFormat="1" applyFont="1" applyAlignment="1" applyProtection="1">
      <alignment horizontal="left" vertical="center" shrinkToFit="1"/>
      <protection locked="0"/>
    </xf>
    <xf numFmtId="177" fontId="3" fillId="0" borderId="9" xfId="0" applyNumberFormat="1" applyFont="1" applyBorder="1" applyAlignment="1" applyProtection="1">
      <alignment horizontal="left" vertical="center" shrinkToFit="1"/>
      <protection locked="0"/>
    </xf>
    <xf numFmtId="177" fontId="5" fillId="0" borderId="26" xfId="0" applyNumberFormat="1" applyFont="1" applyBorder="1">
      <alignment vertical="center"/>
    </xf>
    <xf numFmtId="177" fontId="3" fillId="0" borderId="23" xfId="0" applyNumberFormat="1" applyFont="1" applyBorder="1" applyAlignment="1" applyProtection="1">
      <alignment horizontal="left" vertical="center" shrinkToFit="1"/>
      <protection locked="0"/>
    </xf>
    <xf numFmtId="0" fontId="14" fillId="0" borderId="0" xfId="1" applyFont="1" applyAlignment="1" applyProtection="1">
      <alignment horizontal="left" vertical="center"/>
    </xf>
    <xf numFmtId="177" fontId="3" fillId="0" borderId="4" xfId="0" applyNumberFormat="1" applyFont="1" applyBorder="1">
      <alignment vertical="center"/>
    </xf>
    <xf numFmtId="177" fontId="3" fillId="0" borderId="3" xfId="0" applyNumberFormat="1" applyFont="1" applyBorder="1">
      <alignment vertical="center"/>
    </xf>
    <xf numFmtId="182" fontId="3" fillId="0" borderId="9" xfId="0" applyNumberFormat="1" applyFont="1" applyBorder="1" applyProtection="1">
      <alignment vertical="center"/>
      <protection locked="0"/>
    </xf>
    <xf numFmtId="177" fontId="3" fillId="0" borderId="9" xfId="0" applyNumberFormat="1" applyFont="1" applyBorder="1" applyAlignment="1" applyProtection="1">
      <alignment vertical="center" shrinkToFit="1"/>
      <protection locked="0"/>
    </xf>
    <xf numFmtId="182" fontId="3" fillId="0" borderId="9" xfId="0" applyNumberFormat="1" applyFont="1" applyBorder="1" applyAlignment="1" applyProtection="1">
      <alignment vertical="center" shrinkToFit="1"/>
      <protection locked="0"/>
    </xf>
    <xf numFmtId="0" fontId="0" fillId="0" borderId="34" xfId="0" applyBorder="1">
      <alignment vertical="center"/>
    </xf>
    <xf numFmtId="177" fontId="6" fillId="0" borderId="9" xfId="0" applyNumberFormat="1" applyFont="1" applyBorder="1" applyProtection="1">
      <alignment vertical="center"/>
      <protection locked="0"/>
    </xf>
    <xf numFmtId="177" fontId="3" fillId="0" borderId="16" xfId="0" applyNumberFormat="1" applyFont="1" applyBorder="1" applyAlignment="1" applyProtection="1">
      <alignment horizontal="left" vertical="center" shrinkToFit="1"/>
      <protection locked="0"/>
    </xf>
    <xf numFmtId="182" fontId="4" fillId="0" borderId="3" xfId="0" applyNumberFormat="1" applyFont="1" applyBorder="1">
      <alignment vertical="center"/>
    </xf>
    <xf numFmtId="182" fontId="4" fillId="0" borderId="4" xfId="0" applyNumberFormat="1" applyFont="1" applyBorder="1">
      <alignment vertical="center"/>
    </xf>
    <xf numFmtId="0" fontId="10" fillId="0" borderId="0" xfId="0" applyFont="1">
      <alignment vertical="center"/>
    </xf>
    <xf numFmtId="177" fontId="3" fillId="0" borderId="0" xfId="0" applyNumberFormat="1" applyFont="1" applyProtection="1">
      <alignment vertical="center"/>
      <protection locked="0"/>
    </xf>
    <xf numFmtId="0" fontId="5" fillId="0" borderId="6" xfId="0" applyFont="1" applyBorder="1" applyProtection="1">
      <alignment vertical="center"/>
      <protection locked="0"/>
    </xf>
    <xf numFmtId="0" fontId="5" fillId="0" borderId="14" xfId="0" applyFont="1" applyBorder="1" applyProtection="1">
      <alignment vertical="center"/>
      <protection locked="0"/>
    </xf>
    <xf numFmtId="177" fontId="5" fillId="0" borderId="12" xfId="0" applyNumberFormat="1" applyFont="1" applyBorder="1" applyProtection="1">
      <alignment vertical="center"/>
      <protection locked="0"/>
    </xf>
    <xf numFmtId="177" fontId="5" fillId="0" borderId="13" xfId="0" applyNumberFormat="1" applyFont="1" applyBorder="1" applyProtection="1">
      <alignment vertical="center"/>
      <protection locked="0"/>
    </xf>
    <xf numFmtId="0" fontId="10" fillId="0" borderId="6" xfId="0" applyFont="1" applyBorder="1" applyProtection="1">
      <alignment vertical="center"/>
      <protection locked="0"/>
    </xf>
    <xf numFmtId="0" fontId="0" fillId="0" borderId="0" xfId="0">
      <alignment vertical="center"/>
    </xf>
    <xf numFmtId="182" fontId="15" fillId="0" borderId="0" xfId="0" applyNumberFormat="1" applyFont="1" applyAlignment="1">
      <alignment horizontal="center" vertical="center" wrapText="1" shrinkToFit="1"/>
    </xf>
    <xf numFmtId="182" fontId="15" fillId="0" borderId="0" xfId="0" applyNumberFormat="1" applyFont="1" applyAlignment="1">
      <alignment horizontal="center" vertical="center" shrinkToFit="1"/>
    </xf>
    <xf numFmtId="0" fontId="17" fillId="0" borderId="0" xfId="0" applyFont="1" applyAlignment="1">
      <alignment horizontal="left" vertical="center" wrapText="1"/>
    </xf>
    <xf numFmtId="0" fontId="0" fillId="2" borderId="0" xfId="0" applyFill="1" applyProtection="1">
      <alignment vertical="center"/>
      <protection locked="0"/>
    </xf>
    <xf numFmtId="177" fontId="3" fillId="0" borderId="3" xfId="0" applyNumberFormat="1" applyFont="1" applyBorder="1">
      <alignment vertical="center"/>
    </xf>
    <xf numFmtId="177" fontId="3" fillId="0" borderId="0" xfId="0" applyNumberFormat="1" applyFont="1">
      <alignment vertical="center"/>
    </xf>
    <xf numFmtId="177" fontId="3" fillId="0" borderId="0" xfId="0" applyNumberFormat="1" applyFont="1" applyProtection="1">
      <alignment vertical="center"/>
      <protection locked="0"/>
    </xf>
    <xf numFmtId="177" fontId="3" fillId="0" borderId="9" xfId="0" applyNumberFormat="1" applyFont="1" applyBorder="1" applyProtection="1">
      <alignment vertical="center"/>
      <protection locked="0"/>
    </xf>
    <xf numFmtId="177" fontId="3" fillId="0" borderId="4" xfId="0" applyNumberFormat="1" applyFont="1" applyBorder="1">
      <alignment vertical="center"/>
    </xf>
    <xf numFmtId="177" fontId="3" fillId="0" borderId="15" xfId="0" applyNumberFormat="1" applyFont="1" applyBorder="1">
      <alignment vertical="center"/>
    </xf>
    <xf numFmtId="182" fontId="3" fillId="0" borderId="15" xfId="0" applyNumberFormat="1" applyFont="1" applyBorder="1" applyProtection="1">
      <alignment vertical="center"/>
      <protection locked="0"/>
    </xf>
    <xf numFmtId="182" fontId="3" fillId="0" borderId="16" xfId="0" applyNumberFormat="1" applyFont="1" applyBorder="1" applyProtection="1">
      <alignment vertical="center"/>
      <protection locked="0"/>
    </xf>
    <xf numFmtId="177" fontId="5" fillId="0" borderId="5" xfId="0" applyNumberFormat="1" applyFont="1" applyBorder="1">
      <alignment vertical="center"/>
    </xf>
    <xf numFmtId="177" fontId="5" fillId="0" borderId="13" xfId="0" applyNumberFormat="1" applyFont="1" applyBorder="1">
      <alignment vertical="center"/>
    </xf>
    <xf numFmtId="0" fontId="16" fillId="0" borderId="0" xfId="0" applyFont="1" applyAlignment="1">
      <alignment horizontal="center" vertical="center"/>
    </xf>
    <xf numFmtId="177" fontId="3" fillId="0" borderId="0" xfId="0" applyNumberFormat="1" applyFont="1" applyAlignment="1" applyProtection="1">
      <alignment vertical="center" shrinkToFit="1"/>
      <protection locked="0"/>
    </xf>
    <xf numFmtId="177" fontId="3" fillId="0" borderId="9" xfId="0" applyNumberFormat="1" applyFont="1" applyBorder="1" applyAlignment="1" applyProtection="1">
      <alignment vertical="center" shrinkToFit="1"/>
      <protection locked="0"/>
    </xf>
    <xf numFmtId="0" fontId="0" fillId="0" borderId="3" xfId="0" applyBorder="1">
      <alignment vertical="center"/>
    </xf>
    <xf numFmtId="177" fontId="6" fillId="0" borderId="0" xfId="0" applyNumberFormat="1" applyFont="1" applyProtection="1">
      <alignment vertical="center"/>
      <protection locked="0"/>
    </xf>
    <xf numFmtId="177" fontId="6" fillId="0" borderId="9" xfId="0" applyNumberFormat="1" applyFont="1" applyBorder="1" applyProtection="1">
      <alignment vertical="center"/>
      <protection locked="0"/>
    </xf>
    <xf numFmtId="177" fontId="5" fillId="0" borderId="12" xfId="0" applyNumberFormat="1" applyFont="1" applyBorder="1">
      <alignment vertical="center"/>
    </xf>
    <xf numFmtId="177" fontId="5" fillId="0" borderId="17" xfId="0" applyNumberFormat="1" applyFont="1" applyBorder="1">
      <alignment vertical="center"/>
    </xf>
    <xf numFmtId="0" fontId="0" fillId="0" borderId="10" xfId="0" applyBorder="1">
      <alignment vertical="center"/>
    </xf>
    <xf numFmtId="177" fontId="5" fillId="0" borderId="24" xfId="0" applyNumberFormat="1" applyFont="1" applyBorder="1" applyAlignment="1">
      <alignment horizontal="center" vertical="center" shrinkToFit="1"/>
    </xf>
    <xf numFmtId="177" fontId="5" fillId="0" borderId="25" xfId="0" applyNumberFormat="1" applyFont="1" applyBorder="1" applyAlignment="1">
      <alignment horizontal="center" vertical="center" shrinkToFit="1"/>
    </xf>
    <xf numFmtId="177" fontId="5" fillId="0" borderId="29" xfId="0" applyNumberFormat="1" applyFont="1" applyBorder="1">
      <alignment vertical="center"/>
    </xf>
    <xf numFmtId="177" fontId="5" fillId="0" borderId="30" xfId="0" applyNumberFormat="1" applyFont="1" applyBorder="1">
      <alignment vertical="center"/>
    </xf>
    <xf numFmtId="177" fontId="5" fillId="0" borderId="36" xfId="0" applyNumberFormat="1" applyFont="1" applyBorder="1">
      <alignment vertical="center"/>
    </xf>
    <xf numFmtId="178" fontId="0" fillId="0" borderId="15" xfId="0" applyNumberFormat="1" applyBorder="1" applyAlignment="1" applyProtection="1">
      <alignment horizontal="center" vertical="center" shrinkToFit="1"/>
      <protection locked="0"/>
    </xf>
    <xf numFmtId="178" fontId="0" fillId="0" borderId="16" xfId="0" applyNumberFormat="1" applyBorder="1" applyAlignment="1" applyProtection="1">
      <alignment horizontal="center" vertical="center" shrinkToFit="1"/>
      <protection locked="0"/>
    </xf>
    <xf numFmtId="182" fontId="10" fillId="0" borderId="4" xfId="0" applyNumberFormat="1" applyFont="1" applyBorder="1" applyAlignment="1">
      <alignment horizontal="left" vertical="center" shrinkToFit="1"/>
    </xf>
    <xf numFmtId="182" fontId="10" fillId="0" borderId="15" xfId="0" applyNumberFormat="1" applyFont="1" applyBorder="1" applyAlignment="1">
      <alignment horizontal="left" vertical="center" shrinkToFit="1"/>
    </xf>
    <xf numFmtId="182" fontId="10" fillId="0" borderId="16" xfId="0" applyNumberFormat="1" applyFont="1" applyBorder="1" applyAlignment="1">
      <alignment horizontal="left" vertical="center" shrinkToFit="1"/>
    </xf>
    <xf numFmtId="178" fontId="0" fillId="0" borderId="32" xfId="0" applyNumberFormat="1" applyBorder="1" applyAlignment="1" applyProtection="1">
      <alignment horizontal="center" vertical="center" shrinkToFit="1"/>
      <protection locked="0"/>
    </xf>
    <xf numFmtId="178" fontId="0" fillId="0" borderId="33" xfId="0" applyNumberFormat="1" applyBorder="1" applyAlignment="1" applyProtection="1">
      <alignment horizontal="center" vertical="center" shrinkToFit="1"/>
      <protection locked="0"/>
    </xf>
    <xf numFmtId="182" fontId="10" fillId="0" borderId="4" xfId="0" applyNumberFormat="1" applyFont="1" applyBorder="1" applyAlignment="1">
      <alignment horizontal="left" vertical="center"/>
    </xf>
    <xf numFmtId="182" fontId="10" fillId="0" borderId="15" xfId="0" applyNumberFormat="1" applyFont="1" applyBorder="1" applyAlignment="1">
      <alignment horizontal="left" vertical="center"/>
    </xf>
    <xf numFmtId="182" fontId="10" fillId="0" borderId="16" xfId="0" applyNumberFormat="1" applyFont="1" applyBorder="1" applyAlignment="1">
      <alignment horizontal="left" vertical="center"/>
    </xf>
    <xf numFmtId="177" fontId="5" fillId="0" borderId="0" xfId="0" applyNumberFormat="1" applyFont="1">
      <alignment vertical="center"/>
    </xf>
    <xf numFmtId="177" fontId="13" fillId="0" borderId="0" xfId="1" applyNumberFormat="1" applyAlignment="1" applyProtection="1">
      <alignment horizontal="left" vertical="center"/>
    </xf>
    <xf numFmtId="177" fontId="5" fillId="0" borderId="27" xfId="0" applyNumberFormat="1" applyFont="1" applyBorder="1">
      <alignment vertical="center"/>
    </xf>
    <xf numFmtId="177" fontId="5" fillId="0" borderId="28" xfId="0" applyNumberFormat="1" applyFont="1" applyBorder="1">
      <alignment vertical="center"/>
    </xf>
    <xf numFmtId="177" fontId="5" fillId="0" borderId="35" xfId="0" applyNumberFormat="1" applyFont="1" applyBorder="1">
      <alignment vertical="center"/>
    </xf>
    <xf numFmtId="177" fontId="3" fillId="0" borderId="37" xfId="0" applyNumberFormat="1" applyFont="1" applyBorder="1" applyAlignment="1" applyProtection="1">
      <alignment horizontal="center" vertical="center"/>
      <protection locked="0"/>
    </xf>
    <xf numFmtId="177" fontId="3" fillId="0" borderId="38" xfId="0" applyNumberFormat="1" applyFont="1" applyBorder="1" applyAlignment="1" applyProtection="1">
      <alignment horizontal="center" vertical="center"/>
      <protection locked="0"/>
    </xf>
    <xf numFmtId="177" fontId="3" fillId="0" borderId="39" xfId="0" applyNumberFormat="1" applyFont="1" applyBorder="1" applyAlignment="1" applyProtection="1">
      <alignment horizontal="center" vertical="center"/>
      <protection locked="0"/>
    </xf>
    <xf numFmtId="182" fontId="10" fillId="0" borderId="37" xfId="0" applyNumberFormat="1" applyFont="1" applyBorder="1" applyAlignment="1">
      <alignment horizontal="left" vertical="center"/>
    </xf>
    <xf numFmtId="182" fontId="10" fillId="0" borderId="38" xfId="0" applyNumberFormat="1" applyFont="1" applyBorder="1" applyAlignment="1">
      <alignment horizontal="left" vertical="center"/>
    </xf>
    <xf numFmtId="182" fontId="10" fillId="0" borderId="39" xfId="0" applyNumberFormat="1" applyFont="1" applyBorder="1" applyAlignment="1">
      <alignment horizontal="left" vertical="center"/>
    </xf>
  </cellXfs>
  <cellStyles count="2">
    <cellStyle name="ハイパーリンク" xfId="1" builtinId="8"/>
    <cellStyle name="標準" xfId="0" builtinId="0"/>
  </cellStyles>
  <dxfs count="112">
    <dxf>
      <font>
        <color theme="0"/>
      </font>
      <numFmt numFmtId="183" formatCode="&quot; 必須項目&quot;@"/>
      <fill>
        <patternFill>
          <bgColor rgb="FFFF0000"/>
        </patternFill>
      </fill>
    </dxf>
    <dxf>
      <numFmt numFmtId="182" formatCode="\ 0\ ;\ @\ "/>
    </dxf>
    <dxf>
      <numFmt numFmtId="184" formatCode="&quot; 任意項目&quot;@"/>
    </dxf>
    <dxf>
      <font>
        <color theme="0"/>
      </font>
      <numFmt numFmtId="183" formatCode="&quot; 必須項目&quot;@"/>
      <fill>
        <patternFill>
          <bgColor rgb="FFFF0000"/>
        </patternFill>
      </fill>
    </dxf>
    <dxf>
      <font>
        <color theme="0"/>
      </font>
      <numFmt numFmtId="183" formatCode="&quot; 必須項目&quot;@"/>
      <fill>
        <patternFill>
          <bgColor rgb="FFFF0000"/>
        </patternFill>
      </fill>
    </dxf>
    <dxf>
      <font>
        <color theme="0"/>
      </font>
      <numFmt numFmtId="183" formatCode="&quot; 必須項目&quot;@"/>
      <fill>
        <patternFill>
          <bgColor rgb="FFFF0000"/>
        </patternFill>
      </fill>
    </dxf>
    <dxf>
      <font>
        <color theme="0"/>
      </font>
      <numFmt numFmtId="183" formatCode="&quot; 必須項目&quot;@"/>
      <fill>
        <patternFill>
          <bgColor rgb="FFFF0000"/>
        </patternFill>
      </fill>
    </dxf>
    <dxf>
      <numFmt numFmtId="184" formatCode="&quot; 任意項目&quot;@"/>
    </dxf>
    <dxf>
      <numFmt numFmtId="182" formatCode="\ 0\ ;\ @\ "/>
    </dxf>
    <dxf>
      <font>
        <color theme="0"/>
      </font>
      <numFmt numFmtId="183" formatCode="&quot; 必須項目&quot;@"/>
      <fill>
        <patternFill>
          <bgColor rgb="FFFF0000"/>
        </patternFill>
      </fill>
    </dxf>
    <dxf>
      <font>
        <color theme="0"/>
      </font>
      <numFmt numFmtId="183" formatCode="&quot; 必須項目&quot;@"/>
      <fill>
        <patternFill>
          <bgColor rgb="FFFF0000"/>
        </patternFill>
      </fill>
    </dxf>
    <dxf>
      <font>
        <color theme="0"/>
      </font>
      <numFmt numFmtId="183" formatCode="&quot; 必須項目&quot;@"/>
      <fill>
        <patternFill>
          <bgColor rgb="FFFF0000"/>
        </patternFill>
      </fill>
    </dxf>
    <dxf>
      <fill>
        <patternFill>
          <bgColor rgb="FFFF0000"/>
        </patternFill>
      </fill>
    </dxf>
    <dxf>
      <fill>
        <patternFill>
          <bgColor rgb="FFFF0000"/>
        </patternFill>
      </fill>
    </dxf>
    <dxf>
      <font>
        <color auto="1"/>
      </font>
    </dxf>
    <dxf>
      <font>
        <color auto="1"/>
      </font>
    </dxf>
    <dxf>
      <fill>
        <patternFill>
          <bgColor rgb="FFFF0000"/>
        </patternFill>
      </fill>
    </dxf>
    <dxf>
      <font>
        <color auto="1"/>
      </font>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numFmt numFmtId="30" formatCode="@"/>
      <fill>
        <patternFill>
          <bgColor rgb="FF92D050"/>
        </patternFill>
      </fill>
    </dxf>
    <dxf>
      <numFmt numFmtId="30" formatCode="@"/>
      <fill>
        <patternFill>
          <bgColor rgb="FF92D050"/>
        </patternFill>
      </fill>
    </dxf>
    <dxf>
      <numFmt numFmtId="30" formatCode="@"/>
      <fill>
        <patternFill>
          <bgColor rgb="FF92D050"/>
        </patternFill>
      </fill>
    </dxf>
    <dxf>
      <numFmt numFmtId="30" formatCode="@"/>
      <fill>
        <patternFill>
          <bgColor rgb="FF92D050"/>
        </patternFill>
      </fill>
    </dxf>
    <dxf>
      <numFmt numFmtId="30" formatCode="@"/>
      <fill>
        <patternFill>
          <bgColor rgb="FF92D050"/>
        </patternFill>
      </fill>
    </dxf>
    <dxf>
      <numFmt numFmtId="30" formatCode="@"/>
      <fill>
        <patternFill>
          <bgColor rgb="FF92D050"/>
        </patternFill>
      </fill>
    </dxf>
    <dxf>
      <numFmt numFmtId="30" formatCode="@"/>
      <fill>
        <patternFill>
          <bgColor rgb="FFFF0000"/>
        </patternFill>
      </fill>
    </dxf>
    <dxf>
      <numFmt numFmtId="30" formatCode="@"/>
      <fill>
        <patternFill>
          <bgColor rgb="FF92D050"/>
        </patternFill>
      </fill>
    </dxf>
    <dxf>
      <numFmt numFmtId="30" formatCode="@"/>
      <fill>
        <patternFill>
          <bgColor rgb="FF92D050"/>
        </patternFill>
      </fill>
    </dxf>
    <dxf>
      <font>
        <color auto="1"/>
      </font>
    </dxf>
    <dxf>
      <fill>
        <patternFill>
          <bgColor rgb="FFFF0000"/>
        </patternFill>
      </fill>
    </dxf>
    <dxf>
      <fill>
        <patternFill>
          <bgColor rgb="FFFF000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FF0000"/>
        </patternFill>
      </fill>
    </dxf>
    <dxf>
      <fill>
        <patternFill>
          <bgColor rgb="FFFF0000"/>
        </patternFill>
      </fill>
    </dxf>
    <dxf>
      <numFmt numFmtId="182" formatCode="\ 0\ ;\ @\ "/>
    </dxf>
    <dxf>
      <font>
        <color theme="0"/>
      </font>
      <numFmt numFmtId="185" formatCode="&quot; 講演者と申込者が異なる場合は必須&quot;@"/>
      <fill>
        <patternFill>
          <bgColor rgb="FFFF0000"/>
        </patternFill>
      </fill>
    </dxf>
    <dxf>
      <numFmt numFmtId="184" formatCode="&quot; 任意項目&quot;@"/>
    </dxf>
    <dxf>
      <numFmt numFmtId="182" formatCode="\ 0\ ;\ @\ "/>
    </dxf>
    <dxf>
      <font>
        <color theme="0"/>
      </font>
      <numFmt numFmtId="185" formatCode="&quot; 講演者と申込者が異なる場合は必須&quot;@"/>
      <fill>
        <patternFill>
          <bgColor rgb="FFFF0000"/>
        </patternFill>
      </fill>
    </dxf>
    <dxf>
      <numFmt numFmtId="182" formatCode="\ 0\ ;\ @\ "/>
      <fill>
        <patternFill patternType="none">
          <fgColor auto="1"/>
          <bgColor auto="1"/>
        </patternFill>
      </fill>
    </dxf>
    <dxf>
      <fill>
        <patternFill>
          <bgColor rgb="FFFF0000"/>
        </patternFill>
      </fill>
    </dxf>
    <dxf>
      <fill>
        <patternFill>
          <bgColor rgb="FFFF0000"/>
        </patternFill>
      </fill>
    </dxf>
    <dxf>
      <font>
        <color auto="1"/>
      </font>
    </dxf>
    <dxf>
      <font>
        <color auto="1"/>
      </font>
    </dxf>
    <dxf>
      <font>
        <color auto="1"/>
      </font>
      <fill>
        <patternFill patternType="none">
          <fgColor auto="1"/>
          <bgColor auto="1"/>
        </patternFill>
      </fill>
    </dxf>
    <dxf>
      <font>
        <color theme="0"/>
      </font>
      <numFmt numFmtId="183" formatCode="&quot; 必須項目&quot;@"/>
      <fill>
        <patternFill>
          <bgColor rgb="FFFF0000"/>
        </patternFill>
      </fill>
    </dxf>
    <dxf>
      <numFmt numFmtId="182" formatCode="\ 0\ ;\ @\ "/>
    </dxf>
    <dxf>
      <numFmt numFmtId="184" formatCode="&quot; 任意項目&quot;@"/>
    </dxf>
    <dxf>
      <font>
        <color theme="0"/>
      </font>
      <numFmt numFmtId="183" formatCode="&quot; 必須項目&quot;@"/>
      <fill>
        <patternFill>
          <bgColor rgb="FFFF0000"/>
        </patternFill>
      </fill>
    </dxf>
    <dxf>
      <font>
        <color theme="0"/>
      </font>
      <numFmt numFmtId="183" formatCode="&quot; 必須項目&quot;@"/>
      <fill>
        <patternFill>
          <bgColor rgb="FFFF0000"/>
        </patternFill>
      </fill>
    </dxf>
    <dxf>
      <font>
        <color theme="0"/>
      </font>
      <numFmt numFmtId="183" formatCode="&quot; 必須項目&quot;@"/>
      <fill>
        <patternFill>
          <bgColor rgb="FFFF0000"/>
        </patternFill>
      </fill>
    </dxf>
    <dxf>
      <font>
        <color theme="0"/>
      </font>
      <numFmt numFmtId="183" formatCode="&quot; 必須項目&quot;@"/>
      <fill>
        <patternFill>
          <bgColor rgb="FFFF0000"/>
        </patternFill>
      </fill>
    </dxf>
    <dxf>
      <numFmt numFmtId="184" formatCode="&quot; 任意項目&quot;@"/>
    </dxf>
    <dxf>
      <numFmt numFmtId="182" formatCode="\ 0\ ;\ @\ "/>
    </dxf>
    <dxf>
      <font>
        <color theme="0"/>
      </font>
      <numFmt numFmtId="183" formatCode="&quot; 必須項目&quot;@"/>
      <fill>
        <patternFill>
          <bgColor rgb="FFFF0000"/>
        </patternFill>
      </fill>
    </dxf>
    <dxf>
      <font>
        <color theme="0"/>
      </font>
      <numFmt numFmtId="183" formatCode="&quot; 必須項目&quot;@"/>
      <fill>
        <patternFill>
          <bgColor rgb="FFFF0000"/>
        </patternFill>
      </fill>
    </dxf>
    <dxf>
      <font>
        <color theme="0"/>
      </font>
      <numFmt numFmtId="183" formatCode="&quot; 必須項目&quot;@"/>
      <fill>
        <patternFill>
          <bgColor rgb="FFFF0000"/>
        </patternFill>
      </fill>
    </dxf>
    <dxf>
      <fill>
        <patternFill>
          <bgColor rgb="FFFF0000"/>
        </patternFill>
      </fill>
    </dxf>
    <dxf>
      <fill>
        <patternFill>
          <bgColor rgb="FFFF0000"/>
        </patternFill>
      </fill>
    </dxf>
    <dxf>
      <font>
        <color auto="1"/>
      </font>
    </dxf>
    <dxf>
      <font>
        <color auto="1"/>
      </font>
    </dxf>
    <dxf>
      <fill>
        <patternFill>
          <bgColor rgb="FFFF0000"/>
        </patternFill>
      </fill>
    </dxf>
    <dxf>
      <font>
        <color auto="1"/>
      </font>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numFmt numFmtId="30" formatCode="@"/>
      <fill>
        <patternFill>
          <bgColor rgb="FF92D050"/>
        </patternFill>
      </fill>
    </dxf>
    <dxf>
      <numFmt numFmtId="30" formatCode="@"/>
      <fill>
        <patternFill>
          <bgColor rgb="FF92D050"/>
        </patternFill>
      </fill>
    </dxf>
    <dxf>
      <numFmt numFmtId="30" formatCode="@"/>
      <fill>
        <patternFill>
          <bgColor rgb="FF92D050"/>
        </patternFill>
      </fill>
    </dxf>
    <dxf>
      <numFmt numFmtId="30" formatCode="@"/>
      <fill>
        <patternFill>
          <bgColor rgb="FF92D050"/>
        </patternFill>
      </fill>
    </dxf>
    <dxf>
      <numFmt numFmtId="30" formatCode="@"/>
      <fill>
        <patternFill>
          <bgColor rgb="FF92D050"/>
        </patternFill>
      </fill>
    </dxf>
    <dxf>
      <numFmt numFmtId="30" formatCode="@"/>
      <fill>
        <patternFill>
          <bgColor rgb="FF92D050"/>
        </patternFill>
      </fill>
    </dxf>
    <dxf>
      <numFmt numFmtId="30" formatCode="@"/>
      <fill>
        <patternFill>
          <bgColor rgb="FFFF0000"/>
        </patternFill>
      </fill>
    </dxf>
    <dxf>
      <numFmt numFmtId="30" formatCode="@"/>
      <fill>
        <patternFill>
          <bgColor rgb="FF92D050"/>
        </patternFill>
      </fill>
    </dxf>
    <dxf>
      <numFmt numFmtId="30" formatCode="@"/>
      <fill>
        <patternFill>
          <bgColor rgb="FF92D050"/>
        </patternFill>
      </fill>
    </dxf>
    <dxf>
      <font>
        <color auto="1"/>
      </font>
    </dxf>
    <dxf>
      <fill>
        <patternFill>
          <bgColor rgb="FFFF0000"/>
        </patternFill>
      </fill>
    </dxf>
    <dxf>
      <fill>
        <patternFill>
          <bgColor rgb="FFFF000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FF0000"/>
        </patternFill>
      </fill>
    </dxf>
    <dxf>
      <fill>
        <patternFill>
          <bgColor rgb="FFFF0000"/>
        </patternFill>
      </fill>
    </dxf>
    <dxf>
      <numFmt numFmtId="182" formatCode="\ 0\ ;\ @\ "/>
    </dxf>
    <dxf>
      <font>
        <color theme="0"/>
      </font>
      <numFmt numFmtId="185" formatCode="&quot; 講演者と申込者が異なる場合は必須&quot;@"/>
      <fill>
        <patternFill>
          <bgColor rgb="FFFF0000"/>
        </patternFill>
      </fill>
    </dxf>
    <dxf>
      <numFmt numFmtId="184" formatCode="&quot; 任意項目&quot;@"/>
    </dxf>
    <dxf>
      <numFmt numFmtId="182" formatCode="\ 0\ ;\ @\ "/>
    </dxf>
    <dxf>
      <font>
        <color theme="0"/>
      </font>
      <numFmt numFmtId="185" formatCode="&quot; 講演者と申込者が異なる場合は必須&quot;@"/>
      <fill>
        <patternFill>
          <bgColor rgb="FFFF0000"/>
        </patternFill>
      </fill>
    </dxf>
    <dxf>
      <numFmt numFmtId="182" formatCode="\ 0\ ;\ @\ "/>
      <fill>
        <patternFill patternType="none">
          <fgColor auto="1"/>
          <bgColor auto="1"/>
        </patternFill>
      </fill>
    </dxf>
    <dxf>
      <fill>
        <patternFill>
          <bgColor rgb="FFFF0000"/>
        </patternFill>
      </fill>
    </dxf>
    <dxf>
      <fill>
        <patternFill>
          <bgColor rgb="FFFF0000"/>
        </patternFill>
      </fill>
    </dxf>
    <dxf>
      <font>
        <color auto="1"/>
      </font>
    </dxf>
    <dxf>
      <font>
        <color auto="1"/>
      </font>
    </dxf>
    <dxf>
      <font>
        <color auto="1"/>
      </font>
      <fill>
        <patternFill patternType="none">
          <fgColor auto="1"/>
          <bgColor auto="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25</xdr:col>
      <xdr:colOff>215900</xdr:colOff>
      <xdr:row>5</xdr:row>
      <xdr:rowOff>76200</xdr:rowOff>
    </xdr:from>
    <xdr:to>
      <xdr:col>33</xdr:col>
      <xdr:colOff>584200</xdr:colOff>
      <xdr:row>24</xdr:row>
      <xdr:rowOff>101600</xdr:rowOff>
    </xdr:to>
    <xdr:sp macro="" textlink="">
      <xdr:nvSpPr>
        <xdr:cNvPr id="2" name="角丸四角形吹き出し 1">
          <a:extLst>
            <a:ext uri="{FF2B5EF4-FFF2-40B4-BE49-F238E27FC236}">
              <a16:creationId xmlns:a16="http://schemas.microsoft.com/office/drawing/2014/main" id="{0464222D-E803-E347-9617-2B250FFF3004}"/>
            </a:ext>
          </a:extLst>
        </xdr:cNvPr>
        <xdr:cNvSpPr/>
      </xdr:nvSpPr>
      <xdr:spPr>
        <a:xfrm>
          <a:off x="11709400" y="1181100"/>
          <a:ext cx="5854700" cy="3505200"/>
        </a:xfrm>
        <a:prstGeom prst="wedgeRoundRectCallout">
          <a:avLst>
            <a:gd name="adj1" fmla="val -62824"/>
            <a:gd name="adj2" fmla="val -48729"/>
            <a:gd name="adj3" fmla="val 16667"/>
          </a:avLst>
        </a:prstGeom>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kumimoji="1" lang="ja-JP" altLang="en-US" sz="1200">
              <a:latin typeface="Meiryo" panose="020B0604030504040204" pitchFamily="34" charset="-128"/>
              <a:ea typeface="Meiryo" panose="020B0604030504040204" pitchFamily="34" charset="-128"/>
            </a:rPr>
            <a:t>　今年度の大会では、口頭発表者が自身の研究について参加者とより深く密接に議論を交わす場として、一日目午後にポスターディスカッションの時間を設けました。</a:t>
          </a:r>
        </a:p>
        <a:p>
          <a:pPr algn="l"/>
          <a:r>
            <a:rPr kumimoji="1" lang="ja-JP" altLang="en-US" sz="1200">
              <a:latin typeface="Meiryo" panose="020B0604030504040204" pitchFamily="34" charset="-128"/>
              <a:ea typeface="Meiryo" panose="020B0604030504040204" pitchFamily="34" charset="-128"/>
            </a:rPr>
            <a:t>　ロング講演の場合、ポスターの作成や掲示は任意ですが、研究テーマを広く周知する機会として、また口頭発表では伝えきれなかった問題や疑問を共有し、解決策を見出すための貴重な場としてご活用いただければと思います。</a:t>
          </a:r>
        </a:p>
        <a:p>
          <a:pPr algn="l"/>
          <a:r>
            <a:rPr kumimoji="1" lang="ja-JP" altLang="en-US" sz="1200">
              <a:latin typeface="Meiryo" panose="020B0604030504040204" pitchFamily="34" charset="-128"/>
              <a:ea typeface="Meiryo" panose="020B0604030504040204" pitchFamily="34" charset="-128"/>
            </a:rPr>
            <a:t>　なお、ポスターディスカッションの参加希望者が少ない場合、申込みの時点で見送られた方にも参加をお願いする可能性がございます。</a:t>
          </a:r>
        </a:p>
        <a:p>
          <a:pPr algn="l"/>
          <a:r>
            <a:rPr kumimoji="1" lang="ja-JP" altLang="en-US" sz="1200">
              <a:latin typeface="Meiryo" panose="020B0604030504040204" pitchFamily="34" charset="-128"/>
              <a:ea typeface="Meiryo" panose="020B0604030504040204" pitchFamily="34" charset="-128"/>
            </a:rPr>
            <a:t>　この点につきまして、予めご了承のほど、宜しくお願いいたします。</a:t>
          </a:r>
          <a:br>
            <a:rPr kumimoji="1" lang="ja-JP" altLang="en-US" sz="1200">
              <a:latin typeface="Meiryo" panose="020B0604030504040204" pitchFamily="34" charset="-128"/>
              <a:ea typeface="Meiryo" panose="020B0604030504040204" pitchFamily="34" charset="-128"/>
            </a:rPr>
          </a:br>
          <a:r>
            <a:rPr kumimoji="1" lang="ja-JP" altLang="en-US" sz="1200">
              <a:latin typeface="Meiryo" panose="020B0604030504040204" pitchFamily="34" charset="-128"/>
              <a:ea typeface="Meiryo" panose="020B0604030504040204" pitchFamily="34" charset="-128"/>
            </a:rPr>
            <a:t>　ご希望をリストから</a:t>
          </a:r>
          <a:r>
            <a:rPr kumimoji="1" lang="en-US" altLang="ja-JP" sz="1200">
              <a:latin typeface="Meiryo" panose="020B0604030504040204" pitchFamily="34" charset="-128"/>
              <a:ea typeface="Meiryo" panose="020B0604030504040204" pitchFamily="34" charset="-128"/>
            </a:rPr>
            <a:t>1</a:t>
          </a:r>
          <a:r>
            <a:rPr kumimoji="1" lang="ja-JP" altLang="en-US" sz="1200">
              <a:latin typeface="Meiryo" panose="020B0604030504040204" pitchFamily="34" charset="-128"/>
              <a:ea typeface="Meiryo" panose="020B0604030504040204" pitchFamily="34" charset="-128"/>
            </a:rPr>
            <a:t>つ選択してください。</a:t>
          </a:r>
        </a:p>
      </xdr:txBody>
    </xdr:sp>
    <xdr:clientData/>
  </xdr:twoCellAnchor>
  <xdr:twoCellAnchor>
    <xdr:from>
      <xdr:col>25</xdr:col>
      <xdr:colOff>215900</xdr:colOff>
      <xdr:row>26</xdr:row>
      <xdr:rowOff>165100</xdr:rowOff>
    </xdr:from>
    <xdr:to>
      <xdr:col>33</xdr:col>
      <xdr:colOff>584200</xdr:colOff>
      <xdr:row>38</xdr:row>
      <xdr:rowOff>114300</xdr:rowOff>
    </xdr:to>
    <xdr:sp macro="" textlink="">
      <xdr:nvSpPr>
        <xdr:cNvPr id="3" name="角丸四角形吹き出し 2">
          <a:extLst>
            <a:ext uri="{FF2B5EF4-FFF2-40B4-BE49-F238E27FC236}">
              <a16:creationId xmlns:a16="http://schemas.microsoft.com/office/drawing/2014/main" id="{C725CC3C-8D3B-F646-8361-ACA93A297458}"/>
            </a:ext>
          </a:extLst>
        </xdr:cNvPr>
        <xdr:cNvSpPr/>
      </xdr:nvSpPr>
      <xdr:spPr>
        <a:xfrm>
          <a:off x="11709400" y="5118100"/>
          <a:ext cx="5854700" cy="2095500"/>
        </a:xfrm>
        <a:prstGeom prst="wedgeRoundRectCallout">
          <a:avLst>
            <a:gd name="adj1" fmla="val -62173"/>
            <a:gd name="adj2" fmla="val -61253"/>
            <a:gd name="adj3" fmla="val 16667"/>
          </a:avLst>
        </a:prstGeom>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kumimoji="1" lang="ja-JP" altLang="en-US" sz="1200">
              <a:latin typeface="Meiryo" panose="020B0604030504040204" pitchFamily="34" charset="-128"/>
              <a:ea typeface="Meiryo" panose="020B0604030504040204" pitchFamily="34" charset="-128"/>
            </a:rPr>
            <a:t>・要旨は理事会で審査し、採否をご連絡します。</a:t>
          </a:r>
        </a:p>
        <a:p>
          <a:pPr algn="l"/>
          <a:r>
            <a:rPr kumimoji="1" lang="ja-JP" altLang="en-US" sz="1200">
              <a:latin typeface="Meiryo" panose="020B0604030504040204" pitchFamily="34" charset="-128"/>
              <a:ea typeface="Meiryo" panose="020B0604030504040204" pitchFamily="34" charset="-128"/>
            </a:rPr>
            <a:t>・なお、登壇者は本学会の正会員、賛助会員、名誉会員、または学生会員に限ります。</a:t>
          </a:r>
        </a:p>
        <a:p>
          <a:pPr algn="l"/>
          <a:r>
            <a:rPr kumimoji="1" lang="ja-JP" altLang="en-US" sz="1200">
              <a:latin typeface="Meiryo" panose="020B0604030504040204" pitchFamily="34" charset="-128"/>
              <a:ea typeface="Meiryo" panose="020B0604030504040204" pitchFamily="34" charset="-128"/>
            </a:rPr>
            <a:t>・非会員の方は、講演申込と合わせて入会手続きも同時にお願いいたします。</a:t>
          </a:r>
        </a:p>
        <a:p>
          <a:pPr algn="l"/>
          <a:r>
            <a:rPr kumimoji="1" lang="ja-JP" altLang="en-US" sz="1200">
              <a:latin typeface="Meiryo" panose="020B0604030504040204" pitchFamily="34" charset="-128"/>
              <a:ea typeface="Meiryo" panose="020B0604030504040204" pitchFamily="34" charset="-128"/>
            </a:rPr>
            <a:t>・入会手続きについては学会ウェブサイト </a:t>
          </a:r>
          <a:r>
            <a:rPr kumimoji="1" lang="en-US" altLang="ja-JP" sz="1200">
              <a:latin typeface="Meiryo" panose="020B0604030504040204" pitchFamily="34" charset="-128"/>
              <a:ea typeface="Meiryo" panose="020B0604030504040204" pitchFamily="34" charset="-128"/>
            </a:rPr>
            <a:t>(</a:t>
          </a:r>
          <a:r>
            <a:rPr kumimoji="1" lang="en" altLang="ja-JP" sz="1200">
              <a:latin typeface="Meiryo" panose="020B0604030504040204" pitchFamily="34" charset="-128"/>
              <a:ea typeface="Meiryo" panose="020B0604030504040204" pitchFamily="34" charset="-128"/>
            </a:rPr>
            <a:t>https://jslab-nyusankin.jp/) </a:t>
          </a:r>
          <a:r>
            <a:rPr kumimoji="1" lang="ja-JP" altLang="en-US" sz="1200">
              <a:latin typeface="Meiryo" panose="020B0604030504040204" pitchFamily="34" charset="-128"/>
              <a:ea typeface="Meiryo" panose="020B0604030504040204" pitchFamily="34" charset="-128"/>
            </a:rPr>
            <a:t>をご覧下さい。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25</xdr:col>
      <xdr:colOff>215900</xdr:colOff>
      <xdr:row>5</xdr:row>
      <xdr:rowOff>76200</xdr:rowOff>
    </xdr:from>
    <xdr:to>
      <xdr:col>33</xdr:col>
      <xdr:colOff>584200</xdr:colOff>
      <xdr:row>24</xdr:row>
      <xdr:rowOff>101600</xdr:rowOff>
    </xdr:to>
    <xdr:sp macro="" textlink="">
      <xdr:nvSpPr>
        <xdr:cNvPr id="3" name="角丸四角形吹き出し 2">
          <a:extLst>
            <a:ext uri="{FF2B5EF4-FFF2-40B4-BE49-F238E27FC236}">
              <a16:creationId xmlns:a16="http://schemas.microsoft.com/office/drawing/2014/main" id="{E310918C-51B0-0D3C-C3E4-DBE32F1E2890}"/>
            </a:ext>
          </a:extLst>
        </xdr:cNvPr>
        <xdr:cNvSpPr/>
      </xdr:nvSpPr>
      <xdr:spPr>
        <a:xfrm>
          <a:off x="11709400" y="1181100"/>
          <a:ext cx="5854700" cy="3505200"/>
        </a:xfrm>
        <a:prstGeom prst="wedgeRoundRectCallout">
          <a:avLst>
            <a:gd name="adj1" fmla="val -62824"/>
            <a:gd name="adj2" fmla="val -48729"/>
            <a:gd name="adj3" fmla="val 16667"/>
          </a:avLst>
        </a:prstGeom>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kumimoji="1" lang="ja-JP" altLang="en-US" sz="1200">
              <a:latin typeface="Meiryo" panose="020B0604030504040204" pitchFamily="34" charset="-128"/>
              <a:ea typeface="Meiryo" panose="020B0604030504040204" pitchFamily="34" charset="-128"/>
            </a:rPr>
            <a:t>　今年度の大会では、口頭発表者が自身の研究について参加者とより深く密接に議論を交わす場として、一日目午後にポスターディスカッションの時間を設けました。</a:t>
          </a:r>
        </a:p>
        <a:p>
          <a:pPr algn="l"/>
          <a:r>
            <a:rPr kumimoji="1" lang="ja-JP" altLang="en-US" sz="1200">
              <a:latin typeface="Meiryo" panose="020B0604030504040204" pitchFamily="34" charset="-128"/>
              <a:ea typeface="Meiryo" panose="020B0604030504040204" pitchFamily="34" charset="-128"/>
            </a:rPr>
            <a:t>　ロング講演の場合、ポスターの作成や掲示は任意ですが、研究テーマを広く周知する機会として、また口頭発表では伝えきれなかった問題や疑問を共有し、解決策を見出すための貴重な場としてご活用いただければと思います。</a:t>
          </a:r>
        </a:p>
        <a:p>
          <a:pPr algn="l"/>
          <a:r>
            <a:rPr kumimoji="1" lang="ja-JP" altLang="en-US" sz="1200">
              <a:latin typeface="Meiryo" panose="020B0604030504040204" pitchFamily="34" charset="-128"/>
              <a:ea typeface="Meiryo" panose="020B0604030504040204" pitchFamily="34" charset="-128"/>
            </a:rPr>
            <a:t>　なお、ポスターディスカッションの参加希望者が少ない場合、申込みの時点で見送られた方にも参加をお願いする可能性がございます。</a:t>
          </a:r>
        </a:p>
        <a:p>
          <a:pPr algn="l"/>
          <a:r>
            <a:rPr kumimoji="1" lang="ja-JP" altLang="en-US" sz="1200">
              <a:latin typeface="Meiryo" panose="020B0604030504040204" pitchFamily="34" charset="-128"/>
              <a:ea typeface="Meiryo" panose="020B0604030504040204" pitchFamily="34" charset="-128"/>
            </a:rPr>
            <a:t>　この点につきまして、予めご了承のほど、宜しくお願いいたします。</a:t>
          </a:r>
          <a:br>
            <a:rPr kumimoji="1" lang="ja-JP" altLang="en-US" sz="1200">
              <a:latin typeface="Meiryo" panose="020B0604030504040204" pitchFamily="34" charset="-128"/>
              <a:ea typeface="Meiryo" panose="020B0604030504040204" pitchFamily="34" charset="-128"/>
            </a:rPr>
          </a:br>
          <a:r>
            <a:rPr kumimoji="1" lang="ja-JP" altLang="en-US" sz="1200">
              <a:latin typeface="Meiryo" panose="020B0604030504040204" pitchFamily="34" charset="-128"/>
              <a:ea typeface="Meiryo" panose="020B0604030504040204" pitchFamily="34" charset="-128"/>
            </a:rPr>
            <a:t>　ご希望をリストから</a:t>
          </a:r>
          <a:r>
            <a:rPr kumimoji="1" lang="en-US" altLang="ja-JP" sz="1200">
              <a:latin typeface="Meiryo" panose="020B0604030504040204" pitchFamily="34" charset="-128"/>
              <a:ea typeface="Meiryo" panose="020B0604030504040204" pitchFamily="34" charset="-128"/>
            </a:rPr>
            <a:t>1</a:t>
          </a:r>
          <a:r>
            <a:rPr kumimoji="1" lang="ja-JP" altLang="en-US" sz="1200">
              <a:latin typeface="Meiryo" panose="020B0604030504040204" pitchFamily="34" charset="-128"/>
              <a:ea typeface="Meiryo" panose="020B0604030504040204" pitchFamily="34" charset="-128"/>
            </a:rPr>
            <a:t>つ選択してください。</a:t>
          </a:r>
        </a:p>
      </xdr:txBody>
    </xdr:sp>
    <xdr:clientData/>
  </xdr:twoCellAnchor>
  <xdr:twoCellAnchor>
    <xdr:from>
      <xdr:col>25</xdr:col>
      <xdr:colOff>215900</xdr:colOff>
      <xdr:row>26</xdr:row>
      <xdr:rowOff>165100</xdr:rowOff>
    </xdr:from>
    <xdr:to>
      <xdr:col>33</xdr:col>
      <xdr:colOff>584200</xdr:colOff>
      <xdr:row>38</xdr:row>
      <xdr:rowOff>114300</xdr:rowOff>
    </xdr:to>
    <xdr:sp macro="" textlink="">
      <xdr:nvSpPr>
        <xdr:cNvPr id="4" name="角丸四角形吹き出し 3">
          <a:extLst>
            <a:ext uri="{FF2B5EF4-FFF2-40B4-BE49-F238E27FC236}">
              <a16:creationId xmlns:a16="http://schemas.microsoft.com/office/drawing/2014/main" id="{D23B3CD4-D355-8749-AEE2-1B632C6C4ABF}"/>
            </a:ext>
          </a:extLst>
        </xdr:cNvPr>
        <xdr:cNvSpPr/>
      </xdr:nvSpPr>
      <xdr:spPr>
        <a:xfrm>
          <a:off x="11709400" y="5118100"/>
          <a:ext cx="5854700" cy="2095500"/>
        </a:xfrm>
        <a:prstGeom prst="wedgeRoundRectCallout">
          <a:avLst>
            <a:gd name="adj1" fmla="val -62173"/>
            <a:gd name="adj2" fmla="val -61253"/>
            <a:gd name="adj3" fmla="val 16667"/>
          </a:avLst>
        </a:prstGeom>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kumimoji="1" lang="ja-JP" altLang="en-US" sz="1200">
              <a:latin typeface="Meiryo" panose="020B0604030504040204" pitchFamily="34" charset="-128"/>
              <a:ea typeface="Meiryo" panose="020B0604030504040204" pitchFamily="34" charset="-128"/>
            </a:rPr>
            <a:t>・要旨は理事会で審査し、採否をご連絡します。</a:t>
          </a:r>
        </a:p>
        <a:p>
          <a:pPr algn="l"/>
          <a:r>
            <a:rPr kumimoji="1" lang="ja-JP" altLang="en-US" sz="1200">
              <a:latin typeface="Meiryo" panose="020B0604030504040204" pitchFamily="34" charset="-128"/>
              <a:ea typeface="Meiryo" panose="020B0604030504040204" pitchFamily="34" charset="-128"/>
            </a:rPr>
            <a:t>・なお、登壇者は本学会の正会員、賛助会員、名誉会員、または学生会員に限ります。</a:t>
          </a:r>
        </a:p>
        <a:p>
          <a:pPr algn="l"/>
          <a:r>
            <a:rPr kumimoji="1" lang="ja-JP" altLang="en-US" sz="1200">
              <a:latin typeface="Meiryo" panose="020B0604030504040204" pitchFamily="34" charset="-128"/>
              <a:ea typeface="Meiryo" panose="020B0604030504040204" pitchFamily="34" charset="-128"/>
            </a:rPr>
            <a:t>・非会員の方は、講演申込と合わせて入会手続きも同時にお願いいたします。</a:t>
          </a:r>
        </a:p>
        <a:p>
          <a:pPr algn="l"/>
          <a:r>
            <a:rPr kumimoji="1" lang="ja-JP" altLang="en-US" sz="1200">
              <a:latin typeface="Meiryo" panose="020B0604030504040204" pitchFamily="34" charset="-128"/>
              <a:ea typeface="Meiryo" panose="020B0604030504040204" pitchFamily="34" charset="-128"/>
            </a:rPr>
            <a:t>・入会手続きについては学会ウェブサイト </a:t>
          </a:r>
          <a:r>
            <a:rPr kumimoji="1" lang="en-US" altLang="ja-JP" sz="1200">
              <a:latin typeface="Meiryo" panose="020B0604030504040204" pitchFamily="34" charset="-128"/>
              <a:ea typeface="Meiryo" panose="020B0604030504040204" pitchFamily="34" charset="-128"/>
            </a:rPr>
            <a:t>(</a:t>
          </a:r>
          <a:r>
            <a:rPr kumimoji="1" lang="en" altLang="ja-JP" sz="1200">
              <a:latin typeface="Meiryo" panose="020B0604030504040204" pitchFamily="34" charset="-128"/>
              <a:ea typeface="Meiryo" panose="020B0604030504040204" pitchFamily="34" charset="-128"/>
            </a:rPr>
            <a:t>https://jslab-nyusankin.jp/) </a:t>
          </a:r>
          <a:r>
            <a:rPr kumimoji="1" lang="ja-JP" altLang="en-US" sz="1200">
              <a:latin typeface="Meiryo" panose="020B0604030504040204" pitchFamily="34" charset="-128"/>
              <a:ea typeface="Meiryo" panose="020B0604030504040204" pitchFamily="34" charset="-128"/>
            </a:rPr>
            <a:t>をご覧下さい。</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taikaiyoshi@jslab-nyusankin.jp"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taikaiyoshi@jslab-nyusankin.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4E0CA0-1E14-5143-BD7A-C6172B7D75A3}">
  <sheetPr>
    <tabColor rgb="FFFF0000"/>
  </sheetPr>
  <dimension ref="A2:X85"/>
  <sheetViews>
    <sheetView tabSelected="1" zoomScaleNormal="100" workbookViewId="0"/>
  </sheetViews>
  <sheetFormatPr baseColWidth="10" defaultColWidth="9" defaultRowHeight="14"/>
  <cols>
    <col min="1" max="1" width="4.6640625" customWidth="1"/>
    <col min="2" max="4" width="11.6640625" customWidth="1"/>
    <col min="5" max="10" width="5.1640625" customWidth="1"/>
    <col min="11" max="11" width="8.6640625" customWidth="1"/>
    <col min="12" max="12" width="65.6640625" customWidth="1"/>
    <col min="13" max="13" width="2.83203125" customWidth="1"/>
    <col min="14" max="14" width="20.6640625" hidden="1" customWidth="1"/>
    <col min="15" max="15" width="5" hidden="1" customWidth="1"/>
    <col min="16" max="16" width="34" hidden="1" customWidth="1"/>
    <col min="17" max="17" width="14.83203125" hidden="1" customWidth="1"/>
    <col min="18" max="18" width="8.6640625" hidden="1" customWidth="1"/>
    <col min="19" max="19" width="8.33203125" hidden="1" customWidth="1"/>
    <col min="20" max="20" width="8.83203125" hidden="1" customWidth="1"/>
    <col min="21" max="22" width="4.83203125" hidden="1" customWidth="1"/>
    <col min="23" max="23" width="2.1640625" hidden="1" customWidth="1"/>
    <col min="24" max="24" width="13" hidden="1" customWidth="1"/>
    <col min="25" max="25" width="3" customWidth="1"/>
  </cols>
  <sheetData>
    <row r="2" spans="1:24">
      <c r="A2" s="103" t="s">
        <v>28</v>
      </c>
      <c r="B2" s="103"/>
      <c r="C2" s="103"/>
      <c r="D2" s="104" t="s">
        <v>47</v>
      </c>
      <c r="E2" s="104"/>
      <c r="F2" s="104"/>
      <c r="G2" s="104"/>
      <c r="H2" s="104"/>
      <c r="I2" s="104"/>
      <c r="J2" s="104"/>
      <c r="K2" s="104"/>
      <c r="L2" s="57" t="s">
        <v>48</v>
      </c>
      <c r="N2" s="2" t="s">
        <v>5</v>
      </c>
      <c r="P2" s="2" t="s">
        <v>52</v>
      </c>
      <c r="Q2" s="2" t="s">
        <v>14</v>
      </c>
      <c r="R2" s="2" t="s">
        <v>24</v>
      </c>
      <c r="S2" s="2" t="s">
        <v>21</v>
      </c>
      <c r="T2" s="2" t="s">
        <v>19</v>
      </c>
    </row>
    <row r="3" spans="1:24" ht="15" thickBot="1">
      <c r="B3" s="3"/>
      <c r="C3" s="3"/>
      <c r="D3" s="104" t="s">
        <v>45</v>
      </c>
      <c r="E3" s="104"/>
      <c r="F3" s="104"/>
      <c r="G3" s="104"/>
      <c r="H3" s="104"/>
      <c r="I3" s="104"/>
      <c r="J3" s="104"/>
      <c r="K3" s="104"/>
      <c r="L3" s="104"/>
      <c r="N3" s="2" t="s">
        <v>6</v>
      </c>
      <c r="P3" s="2" t="s">
        <v>53</v>
      </c>
      <c r="Q3" s="2" t="s">
        <v>15</v>
      </c>
    </row>
    <row r="4" spans="1:24" ht="22.5" customHeight="1" thickBot="1">
      <c r="A4" s="105" t="s">
        <v>13</v>
      </c>
      <c r="B4" s="106"/>
      <c r="C4" s="107"/>
      <c r="D4" s="108" t="s">
        <v>46</v>
      </c>
      <c r="E4" s="109"/>
      <c r="F4" s="109"/>
      <c r="G4" s="109"/>
      <c r="H4" s="110"/>
      <c r="I4" s="111" t="s">
        <v>29</v>
      </c>
      <c r="J4" s="112"/>
      <c r="K4" s="112"/>
      <c r="L4" s="113"/>
      <c r="N4" s="2" t="s">
        <v>7</v>
      </c>
      <c r="P4" s="2" t="s">
        <v>54</v>
      </c>
      <c r="Q4" s="2" t="s">
        <v>37</v>
      </c>
      <c r="R4" s="2" t="str">
        <f>IF(COUNTIF(D10:D25,R2)&gt;1,"問題あり","問題なし")</f>
        <v>問題なし</v>
      </c>
      <c r="S4" s="2" t="str">
        <f>IF(COUNTIF(I10:I25,S2)&gt;1,"問題あり","問題なし")</f>
        <v>問題なし</v>
      </c>
      <c r="T4" s="2" t="str">
        <f>IF(OR(AND(D5="有",COUNTA(J10:J25)=1),AND(D5="無",COUNTA(J10:J25)=0),AND(D5="有 or 無",COUNTA(J10:J25)=0)),"問題なし","問題あり")</f>
        <v>問題あり</v>
      </c>
    </row>
    <row r="5" spans="1:24" ht="22.5" customHeight="1" thickBot="1">
      <c r="A5" s="90" t="s">
        <v>39</v>
      </c>
      <c r="B5" s="91"/>
      <c r="C5" s="92"/>
      <c r="D5" s="93" t="s">
        <v>37</v>
      </c>
      <c r="E5" s="93"/>
      <c r="F5" s="93"/>
      <c r="G5" s="93"/>
      <c r="H5" s="94"/>
      <c r="I5" s="95" t="s">
        <v>49</v>
      </c>
      <c r="J5" s="96"/>
      <c r="K5" s="96"/>
      <c r="L5" s="97"/>
      <c r="N5" s="2" t="s">
        <v>8</v>
      </c>
      <c r="P5" s="2" t="s">
        <v>55</v>
      </c>
    </row>
    <row r="6" spans="1:24" ht="22.5" customHeight="1" thickBot="1">
      <c r="A6" s="90" t="s">
        <v>51</v>
      </c>
      <c r="B6" s="91"/>
      <c r="C6" s="92"/>
      <c r="D6" s="98" t="s">
        <v>37</v>
      </c>
      <c r="E6" s="98"/>
      <c r="F6" s="98"/>
      <c r="G6" s="98"/>
      <c r="H6" s="99"/>
      <c r="I6" s="100" t="s">
        <v>50</v>
      </c>
      <c r="J6" s="101"/>
      <c r="K6" s="101"/>
      <c r="L6" s="102"/>
      <c r="N6" s="2" t="s">
        <v>9</v>
      </c>
      <c r="P6" s="2" t="s">
        <v>37</v>
      </c>
    </row>
    <row r="7" spans="1:24">
      <c r="A7" s="77" t="s">
        <v>0</v>
      </c>
      <c r="B7" s="85"/>
      <c r="C7" s="86"/>
      <c r="D7" s="61"/>
      <c r="E7" s="61"/>
      <c r="F7" s="61"/>
      <c r="G7" s="61"/>
      <c r="H7" s="61"/>
      <c r="I7" s="61"/>
      <c r="J7" s="61"/>
      <c r="K7" s="61"/>
      <c r="L7" s="62"/>
      <c r="N7" s="2" t="s">
        <v>10</v>
      </c>
    </row>
    <row r="8" spans="1:24">
      <c r="A8" s="82"/>
      <c r="B8" s="64"/>
      <c r="C8" s="87"/>
      <c r="D8" s="63" t="s">
        <v>43</v>
      </c>
      <c r="E8" s="59"/>
      <c r="F8" s="59"/>
      <c r="G8" s="59"/>
      <c r="H8" s="59"/>
      <c r="I8" s="63" t="s">
        <v>40</v>
      </c>
      <c r="J8" s="59"/>
      <c r="K8" s="59"/>
      <c r="L8" s="60"/>
      <c r="N8" s="2" t="s">
        <v>11</v>
      </c>
    </row>
    <row r="9" spans="1:24">
      <c r="A9" s="52"/>
      <c r="B9" s="34" t="s">
        <v>23</v>
      </c>
      <c r="C9" s="35" t="s">
        <v>22</v>
      </c>
      <c r="D9" s="31" t="s">
        <v>24</v>
      </c>
      <c r="E9" s="88" t="s">
        <v>4</v>
      </c>
      <c r="F9" s="89"/>
      <c r="G9" s="89"/>
      <c r="H9" s="89"/>
      <c r="I9" s="11" t="s">
        <v>21</v>
      </c>
      <c r="J9" s="12" t="s">
        <v>20</v>
      </c>
      <c r="K9" s="10" t="s">
        <v>27</v>
      </c>
      <c r="L9" s="44"/>
      <c r="N9" s="2" t="s">
        <v>12</v>
      </c>
    </row>
    <row r="10" spans="1:24">
      <c r="A10" s="55">
        <v>1</v>
      </c>
      <c r="B10" s="42"/>
      <c r="C10" s="42"/>
      <c r="D10" s="37"/>
      <c r="E10" s="7"/>
      <c r="F10" s="7"/>
      <c r="G10" s="7"/>
      <c r="H10" s="7"/>
      <c r="I10" s="18"/>
      <c r="J10" s="17"/>
      <c r="K10" s="32">
        <v>1</v>
      </c>
      <c r="L10" s="45"/>
      <c r="N10" s="2" t="s">
        <v>16</v>
      </c>
      <c r="P10" s="2" t="s">
        <v>33</v>
      </c>
      <c r="Q10" s="15">
        <v>1</v>
      </c>
      <c r="R10" s="13" t="str">
        <f t="shared" ref="R10:R25" si="0">IF(B10="","",IF(COUNTA(E10:H10)=0,"問題あり","問題なし"))</f>
        <v/>
      </c>
      <c r="S10" s="8" t="str">
        <f>IF(B10="","",IF(OR(AND(E10=F10,E10&gt;0),AND(E10=G10,E10&gt;0),AND(E10=H10,E10&gt;0),AND(F10=G10,F10&gt;0),AND(F10=H10,F10&gt;0),AND(G10=H10,G10&gt;0)),"問題あり","問題なし"))</f>
        <v/>
      </c>
      <c r="T10" s="15"/>
      <c r="U10" s="21" t="str">
        <f t="shared" ref="U10:X25" si="1">IF(E10="","",IF(INDEX($L$10:$L$21,E10,1)="","×","○"))</f>
        <v/>
      </c>
      <c r="V10" s="22" t="str">
        <f t="shared" si="1"/>
        <v/>
      </c>
      <c r="W10" s="22" t="str">
        <f t="shared" si="1"/>
        <v/>
      </c>
      <c r="X10" s="23" t="str">
        <f t="shared" si="1"/>
        <v/>
      </c>
    </row>
    <row r="11" spans="1:24">
      <c r="A11" s="55">
        <v>2</v>
      </c>
      <c r="B11" s="42"/>
      <c r="C11" s="42"/>
      <c r="D11" s="37"/>
      <c r="E11" s="7"/>
      <c r="F11" s="7"/>
      <c r="G11" s="7"/>
      <c r="H11" s="7"/>
      <c r="I11" s="18"/>
      <c r="J11" s="17"/>
      <c r="K11" s="32">
        <v>2</v>
      </c>
      <c r="L11" s="43"/>
      <c r="P11" s="2"/>
      <c r="Q11" s="2">
        <v>2</v>
      </c>
      <c r="R11" s="14" t="str">
        <f t="shared" si="0"/>
        <v/>
      </c>
      <c r="S11" s="9" t="str">
        <f>IF(B11="","",IF(OR(AND(E11=F11,E11&gt;0),AND(E11=G11,E11&gt;0),AND(E11=H11,E11&gt;0),AND(F11=G11,F11&gt;0),AND(F11=H11,F11&gt;0),AND(G11=H11,G11&gt;0)),"問題あり","問題なし"))</f>
        <v/>
      </c>
      <c r="T11" s="2"/>
      <c r="U11" s="24" t="str">
        <f t="shared" si="1"/>
        <v/>
      </c>
      <c r="V11" s="25" t="str">
        <f t="shared" si="1"/>
        <v/>
      </c>
      <c r="W11" s="25" t="str">
        <f t="shared" si="1"/>
        <v/>
      </c>
      <c r="X11" s="26" t="str">
        <f t="shared" si="1"/>
        <v/>
      </c>
    </row>
    <row r="12" spans="1:24">
      <c r="A12" s="55">
        <v>3</v>
      </c>
      <c r="B12" s="42"/>
      <c r="C12" s="42"/>
      <c r="D12" s="37"/>
      <c r="E12" s="7"/>
      <c r="F12" s="7"/>
      <c r="G12" s="7"/>
      <c r="H12" s="7"/>
      <c r="I12" s="18"/>
      <c r="J12" s="17"/>
      <c r="K12" s="32">
        <v>3</v>
      </c>
      <c r="L12" s="43"/>
      <c r="Q12" s="2">
        <v>3</v>
      </c>
      <c r="R12" s="14" t="str">
        <f t="shared" si="0"/>
        <v/>
      </c>
      <c r="S12" s="9" t="str">
        <f>IF(B12="","",IF(OR(AND(E12=F12,E12&gt;0),AND(E12=G12,E12&gt;0),AND(E12=H12,E12&gt;0),AND(F12=G12,F12&gt;0),AND(F12=H12,F12&gt;0),AND(G12=H12,G12&gt;0)),"問題あり","問題なし"))</f>
        <v/>
      </c>
      <c r="T12" s="2"/>
      <c r="U12" s="24" t="str">
        <f t="shared" si="1"/>
        <v/>
      </c>
      <c r="V12" s="25" t="str">
        <f t="shared" si="1"/>
        <v/>
      </c>
      <c r="W12" s="25" t="str">
        <f t="shared" si="1"/>
        <v/>
      </c>
      <c r="X12" s="26" t="str">
        <f t="shared" si="1"/>
        <v/>
      </c>
    </row>
    <row r="13" spans="1:24">
      <c r="A13" s="55">
        <v>4</v>
      </c>
      <c r="B13" s="42"/>
      <c r="C13" s="42"/>
      <c r="D13" s="37"/>
      <c r="E13" s="7"/>
      <c r="F13" s="7"/>
      <c r="G13" s="7"/>
      <c r="H13" s="7"/>
      <c r="I13" s="18"/>
      <c r="J13" s="17"/>
      <c r="K13" s="32">
        <v>4</v>
      </c>
      <c r="L13" s="43"/>
      <c r="N13" s="20"/>
      <c r="Q13" s="2">
        <v>4</v>
      </c>
      <c r="R13" s="14" t="str">
        <f t="shared" si="0"/>
        <v/>
      </c>
      <c r="S13" s="9" t="str">
        <f t="shared" ref="S13:S25" si="2">IF(B13="","",IF(OR(AND(E13=F13,E13&gt;0),AND(E13=G13,E13&gt;0),AND(E13=H13,E13&gt;0),AND(F13=G13,F13&gt;0),AND(F13=H13,F13&gt;0),AND(G13=H13,G13&gt;0)),"問題あり","問題なし"))</f>
        <v/>
      </c>
      <c r="T13" s="2"/>
      <c r="U13" s="24" t="str">
        <f t="shared" si="1"/>
        <v/>
      </c>
      <c r="V13" s="25" t="str">
        <f t="shared" si="1"/>
        <v/>
      </c>
      <c r="W13" s="25" t="str">
        <f t="shared" si="1"/>
        <v/>
      </c>
      <c r="X13" s="26" t="str">
        <f t="shared" si="1"/>
        <v/>
      </c>
    </row>
    <row r="14" spans="1:24">
      <c r="A14" s="55">
        <v>5</v>
      </c>
      <c r="B14" s="42"/>
      <c r="C14" s="42"/>
      <c r="D14" s="37"/>
      <c r="E14" s="7"/>
      <c r="F14" s="7"/>
      <c r="G14" s="7"/>
      <c r="H14" s="7"/>
      <c r="I14" s="18"/>
      <c r="J14" s="17"/>
      <c r="K14" s="32">
        <v>5</v>
      </c>
      <c r="L14" s="43"/>
      <c r="O14" s="20"/>
      <c r="Q14" s="2">
        <v>5</v>
      </c>
      <c r="R14" s="14" t="str">
        <f t="shared" si="0"/>
        <v/>
      </c>
      <c r="S14" s="9" t="str">
        <f t="shared" si="2"/>
        <v/>
      </c>
      <c r="T14" s="2"/>
      <c r="U14" s="24" t="str">
        <f t="shared" si="1"/>
        <v/>
      </c>
      <c r="V14" s="25" t="str">
        <f t="shared" si="1"/>
        <v/>
      </c>
      <c r="W14" s="25" t="str">
        <f t="shared" si="1"/>
        <v/>
      </c>
      <c r="X14" s="26" t="str">
        <f t="shared" si="1"/>
        <v/>
      </c>
    </row>
    <row r="15" spans="1:24">
      <c r="A15" s="55">
        <v>6</v>
      </c>
      <c r="B15" s="42"/>
      <c r="C15" s="42"/>
      <c r="D15" s="37"/>
      <c r="E15" s="7"/>
      <c r="F15" s="7"/>
      <c r="G15" s="7"/>
      <c r="H15" s="7"/>
      <c r="I15" s="18"/>
      <c r="J15" s="17"/>
      <c r="K15" s="32">
        <v>6</v>
      </c>
      <c r="L15" s="43"/>
      <c r="Q15" s="2">
        <v>6</v>
      </c>
      <c r="R15" s="14" t="str">
        <f t="shared" si="0"/>
        <v/>
      </c>
      <c r="S15" s="9" t="str">
        <f t="shared" si="2"/>
        <v/>
      </c>
      <c r="T15" s="2"/>
      <c r="U15" s="24" t="str">
        <f t="shared" si="1"/>
        <v/>
      </c>
      <c r="V15" s="25" t="str">
        <f t="shared" si="1"/>
        <v/>
      </c>
      <c r="W15" s="25" t="str">
        <f t="shared" si="1"/>
        <v/>
      </c>
      <c r="X15" s="26" t="str">
        <f t="shared" si="1"/>
        <v/>
      </c>
    </row>
    <row r="16" spans="1:24">
      <c r="A16" s="55">
        <v>7</v>
      </c>
      <c r="B16" s="42"/>
      <c r="C16" s="42"/>
      <c r="D16" s="37"/>
      <c r="E16" s="7"/>
      <c r="F16" s="7"/>
      <c r="G16" s="7"/>
      <c r="H16" s="7"/>
      <c r="I16" s="18"/>
      <c r="J16" s="17"/>
      <c r="K16" s="32">
        <v>7</v>
      </c>
      <c r="L16" s="43"/>
      <c r="Q16" s="2">
        <v>7</v>
      </c>
      <c r="R16" s="14" t="str">
        <f t="shared" si="0"/>
        <v/>
      </c>
      <c r="S16" s="9" t="str">
        <f t="shared" si="2"/>
        <v/>
      </c>
      <c r="T16" s="2"/>
      <c r="U16" s="24" t="str">
        <f t="shared" si="1"/>
        <v/>
      </c>
      <c r="V16" s="25" t="str">
        <f t="shared" si="1"/>
        <v/>
      </c>
      <c r="W16" s="25" t="str">
        <f t="shared" si="1"/>
        <v/>
      </c>
      <c r="X16" s="26" t="str">
        <f t="shared" si="1"/>
        <v/>
      </c>
    </row>
    <row r="17" spans="1:24">
      <c r="A17" s="55">
        <v>8</v>
      </c>
      <c r="B17" s="42"/>
      <c r="C17" s="42"/>
      <c r="D17" s="37"/>
      <c r="E17" s="7"/>
      <c r="F17" s="7"/>
      <c r="G17" s="7"/>
      <c r="H17" s="7"/>
      <c r="I17" s="18"/>
      <c r="J17" s="17"/>
      <c r="K17" s="32">
        <v>8</v>
      </c>
      <c r="L17" s="43"/>
      <c r="Q17" s="2">
        <v>8</v>
      </c>
      <c r="R17" s="14" t="str">
        <f t="shared" si="0"/>
        <v/>
      </c>
      <c r="S17" s="9" t="str">
        <f t="shared" si="2"/>
        <v/>
      </c>
      <c r="T17" s="2"/>
      <c r="U17" s="24" t="str">
        <f t="shared" si="1"/>
        <v/>
      </c>
      <c r="V17" s="25" t="str">
        <f t="shared" si="1"/>
        <v/>
      </c>
      <c r="W17" s="25" t="str">
        <f t="shared" si="1"/>
        <v/>
      </c>
      <c r="X17" s="26" t="str">
        <f t="shared" si="1"/>
        <v/>
      </c>
    </row>
    <row r="18" spans="1:24">
      <c r="A18" s="55">
        <v>9</v>
      </c>
      <c r="B18" s="42"/>
      <c r="C18" s="42"/>
      <c r="D18" s="37"/>
      <c r="E18" s="7"/>
      <c r="F18" s="7"/>
      <c r="G18" s="7"/>
      <c r="H18" s="7"/>
      <c r="I18" s="18"/>
      <c r="J18" s="17"/>
      <c r="K18" s="32">
        <v>9</v>
      </c>
      <c r="L18" s="43"/>
      <c r="Q18" s="2">
        <v>9</v>
      </c>
      <c r="R18" s="14" t="str">
        <f t="shared" si="0"/>
        <v/>
      </c>
      <c r="S18" s="9" t="str">
        <f t="shared" si="2"/>
        <v/>
      </c>
      <c r="T18" s="2"/>
      <c r="U18" s="24" t="str">
        <f t="shared" si="1"/>
        <v/>
      </c>
      <c r="V18" s="25" t="str">
        <f t="shared" si="1"/>
        <v/>
      </c>
      <c r="W18" s="25" t="str">
        <f t="shared" si="1"/>
        <v/>
      </c>
      <c r="X18" s="26" t="str">
        <f t="shared" si="1"/>
        <v/>
      </c>
    </row>
    <row r="19" spans="1:24">
      <c r="A19" s="55">
        <v>10</v>
      </c>
      <c r="B19" s="42"/>
      <c r="C19" s="42"/>
      <c r="D19" s="37"/>
      <c r="E19" s="7"/>
      <c r="F19" s="7"/>
      <c r="G19" s="7"/>
      <c r="H19" s="7"/>
      <c r="I19" s="18"/>
      <c r="J19" s="17"/>
      <c r="K19" s="32">
        <v>10</v>
      </c>
      <c r="L19" s="43"/>
      <c r="Q19" s="2">
        <v>10</v>
      </c>
      <c r="R19" s="14" t="str">
        <f t="shared" si="0"/>
        <v/>
      </c>
      <c r="S19" s="9" t="str">
        <f t="shared" si="2"/>
        <v/>
      </c>
      <c r="T19" s="2"/>
      <c r="U19" s="24" t="str">
        <f t="shared" si="1"/>
        <v/>
      </c>
      <c r="V19" s="25" t="str">
        <f t="shared" si="1"/>
        <v/>
      </c>
      <c r="W19" s="25" t="str">
        <f t="shared" si="1"/>
        <v/>
      </c>
      <c r="X19" s="26" t="str">
        <f t="shared" si="1"/>
        <v/>
      </c>
    </row>
    <row r="20" spans="1:24">
      <c r="A20" s="55">
        <v>11</v>
      </c>
      <c r="B20" s="42"/>
      <c r="C20" s="42"/>
      <c r="D20" s="37"/>
      <c r="E20" s="7"/>
      <c r="F20" s="7"/>
      <c r="G20" s="7"/>
      <c r="H20" s="7"/>
      <c r="I20" s="18"/>
      <c r="J20" s="17"/>
      <c r="K20" s="32">
        <v>11</v>
      </c>
      <c r="L20" s="43"/>
      <c r="Q20" s="2">
        <v>11</v>
      </c>
      <c r="R20" s="14" t="str">
        <f t="shared" si="0"/>
        <v/>
      </c>
      <c r="S20" s="9" t="str">
        <f t="shared" si="2"/>
        <v/>
      </c>
      <c r="T20" s="2"/>
      <c r="U20" s="24" t="str">
        <f t="shared" si="1"/>
        <v/>
      </c>
      <c r="V20" s="25" t="str">
        <f t="shared" si="1"/>
        <v/>
      </c>
      <c r="W20" s="25" t="str">
        <f t="shared" si="1"/>
        <v/>
      </c>
      <c r="X20" s="26" t="str">
        <f t="shared" si="1"/>
        <v/>
      </c>
    </row>
    <row r="21" spans="1:24">
      <c r="A21" s="55">
        <v>12</v>
      </c>
      <c r="B21" s="42"/>
      <c r="C21" s="42"/>
      <c r="D21" s="37"/>
      <c r="E21" s="7"/>
      <c r="F21" s="7"/>
      <c r="G21" s="7"/>
      <c r="H21" s="7"/>
      <c r="I21" s="18"/>
      <c r="J21" s="17"/>
      <c r="K21" s="32">
        <v>12</v>
      </c>
      <c r="L21" s="43"/>
      <c r="Q21" s="19">
        <v>12</v>
      </c>
      <c r="R21" s="14" t="str">
        <f t="shared" si="0"/>
        <v/>
      </c>
      <c r="S21" s="9" t="str">
        <f t="shared" si="2"/>
        <v/>
      </c>
      <c r="T21" s="19"/>
      <c r="U21" s="24" t="str">
        <f t="shared" si="1"/>
        <v/>
      </c>
      <c r="V21" s="25" t="str">
        <f t="shared" si="1"/>
        <v/>
      </c>
      <c r="W21" s="25" t="str">
        <f t="shared" si="1"/>
        <v/>
      </c>
      <c r="X21" s="26" t="str">
        <f t="shared" si="1"/>
        <v/>
      </c>
    </row>
    <row r="22" spans="1:24">
      <c r="A22" s="55">
        <v>13</v>
      </c>
      <c r="B22" s="42"/>
      <c r="C22" s="42"/>
      <c r="D22" s="37"/>
      <c r="E22" s="6"/>
      <c r="F22" s="7"/>
      <c r="G22" s="7"/>
      <c r="H22" s="7"/>
      <c r="I22" s="18"/>
      <c r="J22" s="17"/>
      <c r="K22" s="33"/>
      <c r="L22" s="43"/>
      <c r="Q22" s="2"/>
      <c r="R22" s="14" t="str">
        <f t="shared" si="0"/>
        <v/>
      </c>
      <c r="S22" s="9" t="str">
        <f t="shared" si="2"/>
        <v/>
      </c>
      <c r="U22" s="24" t="str">
        <f t="shared" si="1"/>
        <v/>
      </c>
      <c r="V22" s="25" t="str">
        <f t="shared" si="1"/>
        <v/>
      </c>
      <c r="W22" s="25" t="str">
        <f t="shared" si="1"/>
        <v/>
      </c>
      <c r="X22" s="26" t="str">
        <f t="shared" si="1"/>
        <v/>
      </c>
    </row>
    <row r="23" spans="1:24">
      <c r="A23" s="55">
        <v>14</v>
      </c>
      <c r="B23" s="42"/>
      <c r="C23" s="42"/>
      <c r="D23" s="37"/>
      <c r="E23" s="6"/>
      <c r="F23" s="7"/>
      <c r="G23" s="7"/>
      <c r="H23" s="7"/>
      <c r="I23" s="18"/>
      <c r="J23" s="17"/>
      <c r="K23" s="33"/>
      <c r="L23" s="43"/>
      <c r="Q23" s="2"/>
      <c r="R23" s="14" t="str">
        <f t="shared" si="0"/>
        <v/>
      </c>
      <c r="S23" s="9" t="str">
        <f t="shared" si="2"/>
        <v/>
      </c>
      <c r="U23" s="24" t="str">
        <f t="shared" si="1"/>
        <v/>
      </c>
      <c r="V23" s="25" t="str">
        <f t="shared" si="1"/>
        <v/>
      </c>
      <c r="W23" s="25" t="str">
        <f t="shared" si="1"/>
        <v/>
      </c>
      <c r="X23" s="26" t="str">
        <f t="shared" si="1"/>
        <v/>
      </c>
    </row>
    <row r="24" spans="1:24">
      <c r="A24" s="55">
        <v>15</v>
      </c>
      <c r="B24" s="42"/>
      <c r="C24" s="42"/>
      <c r="D24" s="37"/>
      <c r="E24" s="6"/>
      <c r="F24" s="7"/>
      <c r="G24" s="7"/>
      <c r="H24" s="7"/>
      <c r="I24" s="18"/>
      <c r="J24" s="17"/>
      <c r="K24" s="33"/>
      <c r="L24" s="43"/>
      <c r="R24" s="14" t="str">
        <f t="shared" si="0"/>
        <v/>
      </c>
      <c r="S24" s="9" t="str">
        <f t="shared" si="2"/>
        <v/>
      </c>
      <c r="U24" s="24" t="str">
        <f t="shared" si="1"/>
        <v/>
      </c>
      <c r="V24" s="25" t="str">
        <f t="shared" si="1"/>
        <v/>
      </c>
      <c r="W24" s="25" t="str">
        <f t="shared" si="1"/>
        <v/>
      </c>
      <c r="X24" s="26" t="str">
        <f t="shared" si="1"/>
        <v/>
      </c>
    </row>
    <row r="25" spans="1:24" ht="15" thickBot="1">
      <c r="A25" s="56">
        <v>16</v>
      </c>
      <c r="B25" s="42"/>
      <c r="C25" s="42"/>
      <c r="D25" s="37"/>
      <c r="E25" s="6"/>
      <c r="F25" s="7"/>
      <c r="G25" s="7"/>
      <c r="H25" s="7"/>
      <c r="I25" s="18"/>
      <c r="J25" s="17"/>
      <c r="K25" s="33"/>
      <c r="L25" s="54"/>
      <c r="R25" s="16" t="str">
        <f t="shared" si="0"/>
        <v/>
      </c>
      <c r="S25" s="30" t="str">
        <f t="shared" si="2"/>
        <v/>
      </c>
      <c r="U25" s="27" t="str">
        <f t="shared" si="1"/>
        <v/>
      </c>
      <c r="V25" s="28" t="str">
        <f t="shared" si="1"/>
        <v/>
      </c>
      <c r="W25" s="28" t="str">
        <f t="shared" si="1"/>
        <v/>
      </c>
      <c r="X25" s="29" t="str">
        <f t="shared" si="1"/>
        <v/>
      </c>
    </row>
    <row r="26" spans="1:24">
      <c r="A26" s="77" t="s">
        <v>30</v>
      </c>
      <c r="B26" s="85"/>
      <c r="C26" s="85"/>
      <c r="D26" s="85"/>
      <c r="E26" s="85"/>
      <c r="F26" s="85"/>
      <c r="G26" s="85"/>
      <c r="H26" s="85"/>
      <c r="I26" s="85"/>
      <c r="J26" s="78"/>
      <c r="K26" s="77" t="s">
        <v>41</v>
      </c>
      <c r="L26" s="78"/>
    </row>
    <row r="27" spans="1:24">
      <c r="A27" s="69" t="s">
        <v>2</v>
      </c>
      <c r="B27" s="70"/>
      <c r="C27" s="71"/>
      <c r="D27" s="71"/>
      <c r="E27" s="71"/>
      <c r="F27" s="71"/>
      <c r="G27" s="71"/>
      <c r="H27" s="71"/>
      <c r="I27" s="71"/>
      <c r="J27" s="72"/>
      <c r="K27" s="48" t="s">
        <v>2</v>
      </c>
      <c r="L27" s="49" t="str">
        <f>IF(OR(COUNTBLANK(B10:B25)=16,COUNTBLANK(D10:D25)=16),"",INDEX(B10:B25,MATCH(D9,D10:D25,0),1)&amp;" "&amp;INDEX(C10:C25,MATCH(D9,D10:D25,0),1))</f>
        <v/>
      </c>
    </row>
    <row r="28" spans="1:24">
      <c r="A28" s="69" t="s">
        <v>1</v>
      </c>
      <c r="B28" s="70"/>
      <c r="C28" s="80"/>
      <c r="D28" s="80"/>
      <c r="E28" s="80"/>
      <c r="F28" s="80"/>
      <c r="G28" s="80"/>
      <c r="H28" s="80"/>
      <c r="I28" s="80"/>
      <c r="J28" s="81"/>
      <c r="K28" s="48" t="s">
        <v>1</v>
      </c>
      <c r="L28" s="51"/>
    </row>
    <row r="29" spans="1:24">
      <c r="A29" s="82"/>
      <c r="B29" s="64"/>
      <c r="C29" s="80"/>
      <c r="D29" s="80"/>
      <c r="E29" s="80"/>
      <c r="F29" s="80"/>
      <c r="G29" s="80"/>
      <c r="H29" s="80"/>
      <c r="I29" s="80"/>
      <c r="J29" s="81"/>
      <c r="K29" s="48"/>
      <c r="L29" s="50" t="s">
        <v>22</v>
      </c>
    </row>
    <row r="30" spans="1:24">
      <c r="A30" s="69" t="s">
        <v>3</v>
      </c>
      <c r="B30" s="70"/>
      <c r="C30" s="83"/>
      <c r="D30" s="83"/>
      <c r="E30" s="83"/>
      <c r="F30" s="83"/>
      <c r="G30" s="83"/>
      <c r="H30" s="83"/>
      <c r="I30" s="83"/>
      <c r="J30" s="84"/>
      <c r="K30" s="48" t="s">
        <v>3</v>
      </c>
      <c r="L30" s="53"/>
      <c r="N30" s="58"/>
    </row>
    <row r="31" spans="1:24">
      <c r="A31" s="69" t="s">
        <v>17</v>
      </c>
      <c r="B31" s="70"/>
      <c r="C31" s="71" t="s">
        <v>23</v>
      </c>
      <c r="D31" s="71"/>
      <c r="E31" s="71"/>
      <c r="F31" s="71"/>
      <c r="G31" s="71"/>
      <c r="H31" s="71"/>
      <c r="I31" s="71"/>
      <c r="J31" s="72"/>
      <c r="K31" s="48" t="s">
        <v>17</v>
      </c>
      <c r="L31" s="5" t="s">
        <v>23</v>
      </c>
      <c r="M31" s="58"/>
      <c r="O31" s="58"/>
      <c r="P31" s="58"/>
      <c r="Q31" s="58"/>
      <c r="R31" s="58"/>
      <c r="S31" s="5"/>
    </row>
    <row r="32" spans="1:24" ht="15" thickBot="1">
      <c r="A32" s="73" t="s">
        <v>18</v>
      </c>
      <c r="B32" s="74"/>
      <c r="C32" s="75"/>
      <c r="D32" s="75"/>
      <c r="E32" s="75"/>
      <c r="F32" s="75"/>
      <c r="G32" s="75"/>
      <c r="H32" s="75"/>
      <c r="I32" s="75"/>
      <c r="J32" s="76"/>
      <c r="K32" s="47" t="s">
        <v>18</v>
      </c>
      <c r="L32" s="41"/>
    </row>
    <row r="33" spans="1:12">
      <c r="B33" s="4"/>
      <c r="C33" s="4"/>
      <c r="D33" s="4"/>
      <c r="E33" s="4"/>
      <c r="F33" s="4"/>
      <c r="G33" s="4"/>
      <c r="H33" s="4"/>
      <c r="I33" s="4"/>
      <c r="J33" s="4"/>
      <c r="K33" s="77" t="s">
        <v>42</v>
      </c>
      <c r="L33" s="78"/>
    </row>
    <row r="34" spans="1:12">
      <c r="B34" s="4"/>
      <c r="C34" s="4"/>
      <c r="D34" s="4"/>
      <c r="E34" s="4"/>
      <c r="F34" s="4"/>
      <c r="G34" s="4"/>
      <c r="H34" s="4"/>
      <c r="I34" s="4"/>
      <c r="J34" s="4"/>
      <c r="K34" s="48" t="s">
        <v>2</v>
      </c>
      <c r="L34" s="49" t="str">
        <f>IF(OR(COUNTBLANK(B10:B25)=16,COUNTBLANK(I10:I25)=16),"",INDEX(B10:B25,MATCH(I9,I10:I25,0),1)&amp;" "&amp;INDEX(C10:C25,MATCH(I9,I10:I25,0),1))</f>
        <v/>
      </c>
    </row>
    <row r="35" spans="1:12">
      <c r="B35" s="4"/>
      <c r="C35" s="4"/>
      <c r="D35" s="4"/>
      <c r="E35" s="4"/>
      <c r="F35" s="4"/>
      <c r="G35" s="4"/>
      <c r="H35" s="4"/>
      <c r="I35" s="4"/>
      <c r="J35" s="4"/>
      <c r="K35" s="48" t="s">
        <v>1</v>
      </c>
      <c r="L35" s="51"/>
    </row>
    <row r="36" spans="1:12">
      <c r="B36" s="4"/>
      <c r="C36" s="4"/>
      <c r="D36" s="4"/>
      <c r="E36" s="4"/>
      <c r="F36" s="4"/>
      <c r="G36" s="4"/>
      <c r="H36" s="4"/>
      <c r="I36" s="4"/>
      <c r="J36" s="4"/>
      <c r="K36" s="48"/>
      <c r="L36" s="50" t="s">
        <v>22</v>
      </c>
    </row>
    <row r="37" spans="1:12">
      <c r="B37" s="4"/>
      <c r="C37" s="4"/>
      <c r="D37" s="4"/>
      <c r="E37" s="4"/>
      <c r="F37" s="4"/>
      <c r="G37" s="4"/>
      <c r="H37" s="4"/>
      <c r="I37" s="4"/>
      <c r="J37" s="4"/>
      <c r="K37" s="48" t="s">
        <v>3</v>
      </c>
      <c r="L37" s="53"/>
    </row>
    <row r="38" spans="1:12">
      <c r="B38" s="4"/>
      <c r="C38" s="4"/>
      <c r="D38" s="4"/>
      <c r="E38" s="4"/>
      <c r="F38" s="4"/>
      <c r="G38" s="4"/>
      <c r="H38" s="4"/>
      <c r="I38" s="4"/>
      <c r="J38" s="4"/>
      <c r="K38" s="48" t="s">
        <v>17</v>
      </c>
      <c r="L38" s="5" t="s">
        <v>23</v>
      </c>
    </row>
    <row r="39" spans="1:12" ht="15" thickBot="1">
      <c r="B39" s="4"/>
      <c r="C39" s="4"/>
      <c r="D39" s="4"/>
      <c r="E39" s="4"/>
      <c r="F39" s="4"/>
      <c r="G39" s="4"/>
      <c r="H39" s="4"/>
      <c r="I39" s="4"/>
      <c r="J39" s="4"/>
      <c r="K39" s="47" t="s">
        <v>18</v>
      </c>
      <c r="L39" s="41"/>
    </row>
    <row r="40" spans="1:12">
      <c r="B40" s="4"/>
      <c r="C40" s="4"/>
      <c r="D40" s="4"/>
      <c r="E40" s="4"/>
      <c r="F40" s="4"/>
      <c r="G40" s="4"/>
      <c r="H40" s="4"/>
      <c r="I40" s="4"/>
      <c r="J40" s="4"/>
      <c r="K40" s="4"/>
      <c r="L40" s="4"/>
    </row>
    <row r="41" spans="1:12">
      <c r="B41" s="4"/>
      <c r="C41" s="4"/>
      <c r="D41" s="4"/>
      <c r="E41" s="4"/>
      <c r="F41" s="4"/>
      <c r="G41" s="4"/>
      <c r="H41" s="4"/>
      <c r="I41" s="4"/>
      <c r="J41" s="4"/>
      <c r="K41" s="4"/>
      <c r="L41" s="4"/>
    </row>
    <row r="42" spans="1:12">
      <c r="B42" s="4"/>
      <c r="C42" s="4"/>
      <c r="D42" s="4"/>
      <c r="E42" s="4"/>
      <c r="F42" s="4"/>
      <c r="G42" s="4"/>
      <c r="H42" s="4"/>
      <c r="I42" s="4"/>
      <c r="J42" s="4"/>
      <c r="K42" s="4"/>
      <c r="L42" s="4"/>
    </row>
    <row r="43" spans="1:12" ht="15">
      <c r="A43" s="79" t="s">
        <v>36</v>
      </c>
      <c r="B43" s="79"/>
      <c r="C43" s="79"/>
      <c r="D43" s="79"/>
      <c r="E43" s="79"/>
      <c r="F43" s="79"/>
      <c r="G43" s="79"/>
      <c r="H43" s="79"/>
      <c r="I43" s="79"/>
      <c r="J43" s="79"/>
      <c r="K43" s="79"/>
      <c r="L43" s="79"/>
    </row>
    <row r="44" spans="1:12" ht="13.5" customHeight="1">
      <c r="B44" s="4"/>
      <c r="C44" s="4"/>
      <c r="D44" s="4"/>
      <c r="E44" s="4"/>
      <c r="F44" s="4"/>
      <c r="G44" s="4"/>
      <c r="H44" s="4"/>
      <c r="I44" s="4"/>
      <c r="J44" s="4"/>
      <c r="K44" s="4"/>
      <c r="L44" s="4"/>
    </row>
    <row r="45" spans="1:12" ht="60" customHeight="1">
      <c r="B45" s="65" t="s">
        <v>31</v>
      </c>
      <c r="C45" s="66"/>
      <c r="D45" s="67" t="s">
        <v>32</v>
      </c>
      <c r="E45" s="67"/>
      <c r="F45" s="67"/>
      <c r="G45" s="67"/>
      <c r="H45" s="67"/>
      <c r="I45" s="67"/>
      <c r="J45" s="67"/>
      <c r="K45" s="67"/>
      <c r="L45" s="67"/>
    </row>
    <row r="46" spans="1:12" ht="13.5" customHeight="1">
      <c r="B46" s="68" t="str">
        <f>B68</f>
        <v/>
      </c>
      <c r="C46" s="68"/>
      <c r="D46" s="68"/>
      <c r="E46" s="68"/>
      <c r="F46" s="68"/>
      <c r="G46" s="68"/>
      <c r="H46" s="68"/>
      <c r="I46" s="68"/>
      <c r="J46" s="68"/>
      <c r="K46" s="68"/>
      <c r="L46" s="68"/>
    </row>
    <row r="47" spans="1:12" ht="13.5" customHeight="1">
      <c r="B47" s="68" t="str">
        <f>B69</f>
        <v/>
      </c>
      <c r="C47" s="68"/>
      <c r="D47" s="68"/>
      <c r="E47" s="68"/>
      <c r="F47" s="68"/>
      <c r="G47" s="68"/>
      <c r="H47" s="68"/>
      <c r="I47" s="68"/>
      <c r="J47" s="68"/>
      <c r="K47" s="68"/>
      <c r="L47" s="68"/>
    </row>
    <row r="48" spans="1:12" ht="13.5" customHeight="1">
      <c r="B48" s="68" t="str">
        <f>B70</f>
        <v xml:space="preserve">*e-mail: </v>
      </c>
      <c r="C48" s="68"/>
      <c r="D48" s="68"/>
      <c r="E48" s="68"/>
      <c r="F48" s="68"/>
      <c r="G48" s="68"/>
      <c r="H48" s="68"/>
      <c r="I48" s="68"/>
      <c r="J48" s="68"/>
      <c r="K48" s="68"/>
      <c r="L48" s="68"/>
    </row>
    <row r="49" spans="1:12" ht="13.5" customHeight="1">
      <c r="B49" s="4"/>
      <c r="C49" s="4"/>
      <c r="D49" s="4"/>
      <c r="E49" s="4"/>
      <c r="F49" s="4"/>
      <c r="G49" s="4"/>
      <c r="H49" s="4"/>
      <c r="I49" s="4"/>
      <c r="J49" s="4"/>
      <c r="K49" s="4"/>
      <c r="L49" s="4"/>
    </row>
    <row r="51" spans="1:12" ht="15" customHeight="1">
      <c r="A51" s="2">
        <v>1</v>
      </c>
      <c r="B51" t="str">
        <f>IF(B10="","",D10&amp;B10&amp;" "&amp;C10&amp;E10&amp;IF(F10="","",","&amp;F10)&amp;IF(G10="","",","&amp;G10)&amp;IF(H10="","",","&amp;H10)&amp;I10&amp;J10)</f>
        <v/>
      </c>
      <c r="D51" s="2">
        <v>1</v>
      </c>
      <c r="E51" t="str">
        <f t="shared" ref="E51:E62" si="3">IF(L10="","",K10&amp;L10)</f>
        <v/>
      </c>
    </row>
    <row r="52" spans="1:12" ht="15" customHeight="1">
      <c r="A52" s="2">
        <v>2</v>
      </c>
      <c r="B52" t="str">
        <f t="shared" ref="B52:B61" si="4">IF(B11="","",D11&amp;B11&amp;" "&amp;C11&amp;E11&amp;IF(F11="","",","&amp;F11)&amp;IF(G11="","",","&amp;G11)&amp;IF(H11="","",","&amp;H11)&amp;I11&amp;J11)</f>
        <v/>
      </c>
      <c r="D52" s="2">
        <v>2</v>
      </c>
      <c r="E52" t="str">
        <f t="shared" si="3"/>
        <v/>
      </c>
    </row>
    <row r="53" spans="1:12">
      <c r="A53" s="2">
        <v>3</v>
      </c>
      <c r="B53" t="str">
        <f t="shared" si="4"/>
        <v/>
      </c>
      <c r="D53" s="2">
        <v>3</v>
      </c>
      <c r="E53" t="str">
        <f t="shared" si="3"/>
        <v/>
      </c>
    </row>
    <row r="54" spans="1:12">
      <c r="A54" s="2">
        <v>4</v>
      </c>
      <c r="B54" t="str">
        <f t="shared" si="4"/>
        <v/>
      </c>
      <c r="D54" s="2">
        <v>4</v>
      </c>
      <c r="E54" t="str">
        <f t="shared" si="3"/>
        <v/>
      </c>
    </row>
    <row r="55" spans="1:12">
      <c r="A55" s="2">
        <v>5</v>
      </c>
      <c r="B55" t="str">
        <f t="shared" si="4"/>
        <v/>
      </c>
      <c r="D55" s="2">
        <v>5</v>
      </c>
      <c r="E55" t="str">
        <f t="shared" si="3"/>
        <v/>
      </c>
    </row>
    <row r="56" spans="1:12">
      <c r="A56" s="2">
        <v>6</v>
      </c>
      <c r="B56" t="str">
        <f t="shared" si="4"/>
        <v/>
      </c>
      <c r="D56" s="2">
        <v>6</v>
      </c>
      <c r="E56" t="str">
        <f t="shared" si="3"/>
        <v/>
      </c>
      <c r="L56" s="1"/>
    </row>
    <row r="57" spans="1:12">
      <c r="A57" s="2">
        <v>7</v>
      </c>
      <c r="B57" t="str">
        <f t="shared" si="4"/>
        <v/>
      </c>
      <c r="D57" s="2">
        <v>7</v>
      </c>
      <c r="E57" t="str">
        <f t="shared" si="3"/>
        <v/>
      </c>
    </row>
    <row r="58" spans="1:12">
      <c r="A58" s="2">
        <v>8</v>
      </c>
      <c r="B58" t="str">
        <f t="shared" si="4"/>
        <v/>
      </c>
      <c r="D58" s="2">
        <v>8</v>
      </c>
      <c r="E58" t="str">
        <f t="shared" si="3"/>
        <v/>
      </c>
    </row>
    <row r="59" spans="1:12">
      <c r="A59" s="2">
        <v>9</v>
      </c>
      <c r="B59" t="str">
        <f t="shared" si="4"/>
        <v/>
      </c>
      <c r="D59" s="2">
        <v>9</v>
      </c>
      <c r="E59" t="str">
        <f t="shared" si="3"/>
        <v/>
      </c>
    </row>
    <row r="60" spans="1:12">
      <c r="A60" s="2">
        <v>10</v>
      </c>
      <c r="B60" t="str">
        <f t="shared" si="4"/>
        <v/>
      </c>
      <c r="D60" s="2">
        <v>10</v>
      </c>
      <c r="E60" t="str">
        <f t="shared" si="3"/>
        <v/>
      </c>
    </row>
    <row r="61" spans="1:12">
      <c r="A61" s="2">
        <v>11</v>
      </c>
      <c r="B61" t="str">
        <f t="shared" si="4"/>
        <v/>
      </c>
      <c r="D61" s="2">
        <v>11</v>
      </c>
      <c r="E61" t="str">
        <f t="shared" si="3"/>
        <v/>
      </c>
    </row>
    <row r="62" spans="1:12">
      <c r="A62" s="2">
        <v>12</v>
      </c>
      <c r="B62" t="str">
        <f>IF(B21="","",D21&amp;B21&amp;" "&amp;C21&amp;E21&amp;IF(F21="","",","&amp;F21)&amp;IF(G21="","",","&amp;G21)&amp;IF(H21="","",","&amp;H21)&amp;I21&amp;J21)</f>
        <v/>
      </c>
      <c r="D62" s="2">
        <v>12</v>
      </c>
      <c r="E62" t="str">
        <f t="shared" si="3"/>
        <v/>
      </c>
    </row>
    <row r="63" spans="1:12">
      <c r="A63" s="2">
        <v>13</v>
      </c>
    </row>
    <row r="64" spans="1:12">
      <c r="A64" s="2">
        <v>14</v>
      </c>
    </row>
    <row r="65" spans="1:12">
      <c r="A65" s="2">
        <v>15</v>
      </c>
    </row>
    <row r="66" spans="1:12">
      <c r="A66" s="2">
        <v>16</v>
      </c>
    </row>
    <row r="68" spans="1:12">
      <c r="B68" t="str">
        <f>B51&amp;IF(B52="","","、"&amp;B52)&amp;IF(B53="","","、"&amp;B53)&amp;IF(B54="","","、"&amp;B54)&amp;IF(B55="","","、"&amp;B55)&amp;IF(B56="","","、"&amp;B56)&amp;IF(B57="","","、"&amp;B57)&amp;IF(B58="","","、"&amp;B58)&amp;IF(B59="","","、"&amp;B59)&amp;IF(B60="","","、"&amp;B60)&amp;IF(B61="","","、"&amp;B61)&amp;IF(B62="","","、"&amp;B62)&amp;IF(B63="","","、"&amp;B63)&amp;IF(B64="","","、"&amp;B64)&amp;IF(B65="","","、"&amp;B65)&amp;IF(B66="","","、"&amp;B66)</f>
        <v/>
      </c>
    </row>
    <row r="69" spans="1:12">
      <c r="B69" s="64" t="str">
        <f>IF(E51="","","（"&amp;E51)&amp;IF(E52="","","、"&amp;E52)&amp;IF(E53="","","、"&amp;E53)&amp;IF(E54="","","、"&amp;E54)&amp;IF(E55="","","、"&amp;E55)&amp;IF(E56="","","、"&amp;E56)&amp;IF(E57="","","、"&amp;E57)&amp;IF(E58="","","、"&amp;E58)&amp;IF(E59="","","、"&amp;E59)&amp;IF(E60="","","、"&amp;E60)&amp;IF(E61="","","、"&amp;E61)&amp;IF(E62="","","、"&amp;E62)&amp;IF(E51="","","）")</f>
        <v/>
      </c>
      <c r="C69" s="64"/>
      <c r="D69" s="64"/>
      <c r="E69" s="64"/>
      <c r="F69" s="64"/>
      <c r="G69" s="64"/>
      <c r="H69" s="64"/>
      <c r="I69" s="64"/>
      <c r="J69" s="64"/>
      <c r="K69" s="64"/>
      <c r="L69" s="64"/>
    </row>
    <row r="70" spans="1:12">
      <c r="B70" s="64" t="str">
        <f>"*e-mail: "&amp;L32</f>
        <v xml:space="preserve">*e-mail: </v>
      </c>
      <c r="C70" s="64"/>
      <c r="D70" s="64"/>
      <c r="E70" s="64"/>
      <c r="F70" s="64"/>
      <c r="G70" s="64"/>
      <c r="H70" s="64"/>
      <c r="I70" s="64"/>
      <c r="J70" s="64"/>
      <c r="K70" s="64"/>
      <c r="L70" s="64"/>
    </row>
    <row r="71" spans="1:12" ht="16">
      <c r="C71" s="36"/>
      <c r="K71" s="40"/>
      <c r="L71" s="38"/>
    </row>
    <row r="72" spans="1:12" ht="16">
      <c r="C72" s="36"/>
      <c r="K72" s="39"/>
      <c r="L72" s="46"/>
    </row>
    <row r="73" spans="1:12" ht="16">
      <c r="C73" s="36"/>
      <c r="K73" s="38"/>
      <c r="L73" s="38"/>
    </row>
    <row r="74" spans="1:12">
      <c r="C74" s="36"/>
    </row>
    <row r="75" spans="1:12">
      <c r="C75" s="36"/>
    </row>
    <row r="76" spans="1:12">
      <c r="C76" s="36"/>
    </row>
    <row r="77" spans="1:12">
      <c r="C77" s="36"/>
    </row>
    <row r="78" spans="1:12">
      <c r="C78" s="36"/>
    </row>
    <row r="79" spans="1:12">
      <c r="C79" s="36"/>
    </row>
    <row r="80" spans="1:12">
      <c r="C80" s="36"/>
    </row>
    <row r="81" spans="3:3">
      <c r="C81" s="36"/>
    </row>
    <row r="82" spans="3:3">
      <c r="C82" s="36"/>
    </row>
    <row r="83" spans="3:3">
      <c r="C83" s="36"/>
    </row>
    <row r="84" spans="3:3">
      <c r="C84" s="36"/>
    </row>
    <row r="85" spans="3:3">
      <c r="C85" s="36"/>
    </row>
  </sheetData>
  <mergeCells count="38">
    <mergeCell ref="A2:C2"/>
    <mergeCell ref="D2:K2"/>
    <mergeCell ref="D3:L3"/>
    <mergeCell ref="A4:C4"/>
    <mergeCell ref="D4:H4"/>
    <mergeCell ref="I4:L4"/>
    <mergeCell ref="A27:B27"/>
    <mergeCell ref="C27:J27"/>
    <mergeCell ref="A5:C5"/>
    <mergeCell ref="D5:H5"/>
    <mergeCell ref="I5:L5"/>
    <mergeCell ref="A6:C6"/>
    <mergeCell ref="D6:H6"/>
    <mergeCell ref="I6:L6"/>
    <mergeCell ref="A7:C7"/>
    <mergeCell ref="A8:C8"/>
    <mergeCell ref="E9:H9"/>
    <mergeCell ref="A26:J26"/>
    <mergeCell ref="K26:L26"/>
    <mergeCell ref="A43:L43"/>
    <mergeCell ref="A28:B28"/>
    <mergeCell ref="C28:J28"/>
    <mergeCell ref="A29:B29"/>
    <mergeCell ref="C29:J29"/>
    <mergeCell ref="A30:B30"/>
    <mergeCell ref="C30:J30"/>
    <mergeCell ref="A31:B31"/>
    <mergeCell ref="C31:J31"/>
    <mergeCell ref="A32:B32"/>
    <mergeCell ref="C32:J32"/>
    <mergeCell ref="K33:L33"/>
    <mergeCell ref="B70:L70"/>
    <mergeCell ref="B45:C45"/>
    <mergeCell ref="D45:L45"/>
    <mergeCell ref="B46:L46"/>
    <mergeCell ref="B47:L47"/>
    <mergeCell ref="B48:L48"/>
    <mergeCell ref="B69:L69"/>
  </mergeCells>
  <phoneticPr fontId="7"/>
  <conditionalFormatting sqref="A10:A25">
    <cfRule type="cellIs" dxfId="111" priority="29" operator="equal">
      <formula>IF(B10="","糞",A10)</formula>
    </cfRule>
    <cfRule type="cellIs" dxfId="110" priority="28" operator="equal">
      <formula>IF(C10="","糞",A10)</formula>
    </cfRule>
  </conditionalFormatting>
  <conditionalFormatting sqref="A51:A66">
    <cfRule type="cellIs" dxfId="109" priority="25" operator="equal">
      <formula>IF(B51="","糞",A51)</formula>
    </cfRule>
  </conditionalFormatting>
  <conditionalFormatting sqref="B10:B25">
    <cfRule type="cellIs" dxfId="108" priority="26" operator="equal">
      <formula>IF(AND(C10="",COUNTA(B10)=1),B10,"糞")</formula>
    </cfRule>
  </conditionalFormatting>
  <conditionalFormatting sqref="C10:C25">
    <cfRule type="cellIs" dxfId="107" priority="27" operator="equal">
      <formula>IF(AND(B10="",COUNTA(C10)=1),C10,"糞")</formula>
    </cfRule>
  </conditionalFormatting>
  <conditionalFormatting sqref="C30:J30">
    <cfRule type="cellIs" dxfId="106" priority="16" operator="equal">
      <formula>IF(AND($C$27="右同",OR($C$30="",$C$30=" ",)),$C$30,"糞")</formula>
    </cfRule>
    <cfRule type="cellIs" dxfId="105" priority="17" operator="equal">
      <formula>IF($C$27="右同","糞",IF(OR($C$30="",$C$30=" ",),$C$30,"糞"))</formula>
    </cfRule>
  </conditionalFormatting>
  <conditionalFormatting sqref="C31:J31">
    <cfRule type="cellIs" dxfId="104" priority="14" operator="equal">
      <formula>IF(AND($C$27="右同",OR($C$31="",$C$31=" ",)),$C$31,"糞")</formula>
    </cfRule>
    <cfRule type="cellIs" dxfId="103" priority="18" operator="equal">
      <formula>IF($C$27="右同","糞",IF(OR($C$31="",$C$31=" ",),$C$31,"糞"))</formula>
    </cfRule>
  </conditionalFormatting>
  <conditionalFormatting sqref="C32:J32">
    <cfRule type="cellIs" dxfId="102" priority="23" operator="equal">
      <formula>IF($C$27="右同","糞",IF(OR($C$32="",$C$32=" ",),$C$32,"糞"))</formula>
    </cfRule>
    <cfRule type="cellIs" dxfId="101" priority="15" operator="equal">
      <formula>IF(AND($C$27="右同",OR($C$32="",$C$32=" ",)),$C$32,"糞")</formula>
    </cfRule>
  </conditionalFormatting>
  <conditionalFormatting sqref="D5">
    <cfRule type="cellIs" dxfId="100" priority="46" operator="equal">
      <formula>$Q$4</formula>
    </cfRule>
    <cfRule type="cellIs" dxfId="99" priority="45" operator="equal">
      <formula>""</formula>
    </cfRule>
    <cfRule type="cellIs" dxfId="98" priority="44" operator="equal">
      <formula>$Q$3</formula>
    </cfRule>
    <cfRule type="cellIs" dxfId="97" priority="43" operator="equal">
      <formula>$Q$2</formula>
    </cfRule>
  </conditionalFormatting>
  <conditionalFormatting sqref="D6">
    <cfRule type="cellIs" dxfId="96" priority="9" operator="equal">
      <formula>$P$2</formula>
    </cfRule>
    <cfRule type="cellIs" dxfId="95" priority="10" operator="equal">
      <formula>$P$3</formula>
    </cfRule>
    <cfRule type="cellIs" dxfId="94" priority="11" operator="equal">
      <formula>$P$4</formula>
    </cfRule>
    <cfRule type="cellIs" dxfId="93" priority="12" operator="equal">
      <formula>$Q$4</formula>
    </cfRule>
  </conditionalFormatting>
  <conditionalFormatting sqref="D9">
    <cfRule type="cellIs" dxfId="92" priority="30" operator="equal">
      <formula>IF(COUNTBLANK($B$10:$C$25)=32,"糞",IF(AND(COUNTBLANK($B$10:$C$25)&lt;32,COUNTBLANK($D$10:$D$25)=16),$D$9,"糞"))</formula>
    </cfRule>
  </conditionalFormatting>
  <conditionalFormatting sqref="D51:D62">
    <cfRule type="cellIs" dxfId="91" priority="24" operator="equal">
      <formula>IF(E51="","糞",D51)</formula>
    </cfRule>
  </conditionalFormatting>
  <conditionalFormatting sqref="D4:H4">
    <cfRule type="cellIs" dxfId="90" priority="56" operator="equal">
      <formula>$N$2</formula>
    </cfRule>
    <cfRule type="cellIs" dxfId="89" priority="55" operator="equal">
      <formula>$N$3</formula>
    </cfRule>
    <cfRule type="cellIs" dxfId="88" priority="48" operator="equal">
      <formula>IF(OR(D4=$N$10,D4=""),D4,"糞")</formula>
    </cfRule>
    <cfRule type="cellIs" dxfId="87" priority="51" operator="equal">
      <formula>$N$7</formula>
    </cfRule>
    <cfRule type="cellIs" dxfId="86" priority="52" operator="equal">
      <formula>$N$6</formula>
    </cfRule>
    <cfRule type="cellIs" dxfId="85" priority="53" operator="equal">
      <formula>$N$5</formula>
    </cfRule>
    <cfRule type="cellIs" dxfId="84" priority="54" operator="equal">
      <formula>$N$4</formula>
    </cfRule>
    <cfRule type="cellIs" dxfId="83" priority="50" operator="equal">
      <formula>$N$8</formula>
    </cfRule>
    <cfRule type="cellIs" dxfId="82" priority="49" operator="equal">
      <formula>$N$9</formula>
    </cfRule>
  </conditionalFormatting>
  <conditionalFormatting sqref="D5:H5">
    <cfRule type="cellIs" dxfId="81" priority="47" operator="equal">
      <formula>IF($T$4="問題あり",$D$5,"糞")</formula>
    </cfRule>
  </conditionalFormatting>
  <conditionalFormatting sqref="D6:H6">
    <cfRule type="cellIs" dxfId="80" priority="13" operator="equal">
      <formula>IF($T$4="問題あり",$D$5,"糞")</formula>
    </cfRule>
  </conditionalFormatting>
  <conditionalFormatting sqref="E10:H25">
    <cfRule type="cellIs" dxfId="79" priority="37" operator="equal">
      <formula>IF(U10="×",E10,"糞")</formula>
    </cfRule>
    <cfRule type="cellIs" dxfId="78" priority="38" operator="equal">
      <formula>IF(AND(COUNTA(E10)&gt;0,COUNTIF($K$10:$K$21,E10)=0),E10,"糞")</formula>
    </cfRule>
    <cfRule type="cellIs" dxfId="77" priority="39" operator="equal">
      <formula>IF($S10="問題あり",E10,"糞")</formula>
    </cfRule>
    <cfRule type="cellIs" dxfId="76" priority="40" operator="equal">
      <formula>IF($R10="問題あり",E10,"糞")</formula>
    </cfRule>
  </conditionalFormatting>
  <conditionalFormatting sqref="I9">
    <cfRule type="cellIs" dxfId="75" priority="32" operator="equal">
      <formula>IF(COUNTBLANK($B$10:$C$25)=0,"糞",IF(AND(COUNTBLANK($B$10:$C$25)&lt;32,COUNTBLANK($I$10:$I$25)=16),$I$9,"糞"))</formula>
    </cfRule>
  </conditionalFormatting>
  <conditionalFormatting sqref="I10:I25">
    <cfRule type="cellIs" dxfId="74" priority="42" operator="equal">
      <formula>IF($S$4="問題あり",I10,"糞")</formula>
    </cfRule>
  </conditionalFormatting>
  <conditionalFormatting sqref="J9">
    <cfRule type="cellIs" dxfId="73" priority="34" operator="equal">
      <formula>IF($D$5="有",$J$9,"糞")</formula>
    </cfRule>
  </conditionalFormatting>
  <conditionalFormatting sqref="J10:J25">
    <cfRule type="cellIs" dxfId="72" priority="41" operator="notEqual">
      <formula>IF($T$4="問題なし",J10,"糞")</formula>
    </cfRule>
  </conditionalFormatting>
  <conditionalFormatting sqref="K10">
    <cfRule type="cellIs" dxfId="71" priority="31" operator="equal">
      <formula>IF(COUNTA($B$10:$B$25)=0,"糞",K10)</formula>
    </cfRule>
  </conditionalFormatting>
  <conditionalFormatting sqref="K10:K21">
    <cfRule type="cellIs" dxfId="70" priority="36" operator="equal">
      <formula>IF(L10="","糞",K10)</formula>
    </cfRule>
  </conditionalFormatting>
  <conditionalFormatting sqref="K10:K25">
    <cfRule type="cellIs" dxfId="69" priority="35" operator="equal">
      <formula>IF(T10="問題あり",K10,"糞")</formula>
    </cfRule>
  </conditionalFormatting>
  <conditionalFormatting sqref="L10:L25">
    <cfRule type="cellIs" dxfId="68" priority="33" operator="equal">
      <formula>IF(T10="問題あり",L10,"糞")</formula>
    </cfRule>
  </conditionalFormatting>
  <conditionalFormatting sqref="L28">
    <cfRule type="cellIs" dxfId="67" priority="21" operator="equal">
      <formula>IF(OR($L$28="",$L$28=" ",),$L$28,"糞")</formula>
    </cfRule>
  </conditionalFormatting>
  <conditionalFormatting sqref="L29">
    <cfRule type="cellIs" dxfId="66" priority="20" operator="equal">
      <formula>IF(OR(OR($L$28="",$L$29=""),AND($L$28=" ",$L$29=" ")),$L$29,"糞")</formula>
    </cfRule>
  </conditionalFormatting>
  <conditionalFormatting sqref="L30">
    <cfRule type="cellIs" dxfId="65" priority="19" operator="equal">
      <formula>IF(OR($L$30="",$L$30=" ",),$L$30,"糞")</formula>
    </cfRule>
  </conditionalFormatting>
  <conditionalFormatting sqref="L31">
    <cfRule type="cellIs" dxfId="64" priority="7" operator="equal">
      <formula>IF(AND($C$27="右同",OR($C$31="",$C$31=" ",)),$C$31,"糞")</formula>
    </cfRule>
    <cfRule type="cellIs" dxfId="63" priority="8" operator="equal">
      <formula>IF($C$27="右同","糞",IF(OR($C$31="",$C$31=" ",),$C$31,"糞"))</formula>
    </cfRule>
  </conditionalFormatting>
  <conditionalFormatting sqref="L32">
    <cfRule type="cellIs" dxfId="62" priority="22" operator="equal">
      <formula>IF(OR($L$32="",$L$32=" ",),$L$32,"糞")</formula>
    </cfRule>
  </conditionalFormatting>
  <conditionalFormatting sqref="L35">
    <cfRule type="cellIs" dxfId="61" priority="5" operator="equal">
      <formula>IF(OR($L$28="",$L$28=" ",),$L$28,"糞")</formula>
    </cfRule>
  </conditionalFormatting>
  <conditionalFormatting sqref="L36">
    <cfRule type="cellIs" dxfId="60" priority="4" operator="equal">
      <formula>IF(OR(OR($L$28="",$L$29=""),AND($L$28=" ",$L$29=" ")),$L$29,"糞")</formula>
    </cfRule>
  </conditionalFormatting>
  <conditionalFormatting sqref="L37">
    <cfRule type="cellIs" dxfId="59" priority="3" operator="equal">
      <formula>IF(OR($L$30="",$L$30=" ",),$L$30,"糞")</formula>
    </cfRule>
  </conditionalFormatting>
  <conditionalFormatting sqref="L38">
    <cfRule type="cellIs" dxfId="58" priority="2" operator="equal">
      <formula>IF($C$27="右同","糞",IF(OR($C$31="",$C$31=" ",),$C$31,"糞"))</formula>
    </cfRule>
    <cfRule type="cellIs" dxfId="57" priority="1" operator="equal">
      <formula>IF(AND($C$27="右同",OR($C$31="",$C$31=" ",)),$C$31,"糞")</formula>
    </cfRule>
  </conditionalFormatting>
  <conditionalFormatting sqref="L39">
    <cfRule type="cellIs" dxfId="56" priority="6" operator="equal">
      <formula>IF(OR($L$32="",$L$32=" ",),$L$32,"糞")</formula>
    </cfRule>
  </conditionalFormatting>
  <dataValidations count="10">
    <dataValidation type="list" allowBlank="1" showErrorMessage="1" sqref="E10:H25" xr:uid="{D4C937A0-F57F-394C-9929-2E919F4265CA}">
      <formula1>OFFSET($Q$10,,,COUNTA($L$10:$L$25))</formula1>
    </dataValidation>
    <dataValidation type="list" allowBlank="1" showErrorMessage="1" sqref="D4:H4" xr:uid="{98A7693A-FACB-024C-88BC-AB30576071F8}">
      <formula1>$N$2:$N$10</formula1>
    </dataValidation>
    <dataValidation allowBlank="1" showInputMessage="1" sqref="L28 L35" xr:uid="{3CBFCADF-E5C2-2E48-91CC-F858716F0017}"/>
    <dataValidation imeMode="disabled" allowBlank="1" showInputMessage="1" showErrorMessage="1" sqref="L30 L37" xr:uid="{9A685D37-BF45-DD4D-B44D-15BEC1CF84C7}"/>
    <dataValidation type="list" allowBlank="1" showErrorMessage="1" sqref="D10:D25" xr:uid="{D7968071-5C18-6646-BC14-1FC771A8996E}">
      <formula1>$R$2:$R$3</formula1>
    </dataValidation>
    <dataValidation type="list" allowBlank="1" showErrorMessage="1" sqref="I10:I25" xr:uid="{777735AD-628A-A041-9F74-EFCE78101746}">
      <formula1>$S$2:$S$3</formula1>
    </dataValidation>
    <dataValidation type="list" allowBlank="1" showErrorMessage="1" sqref="J10:J25" xr:uid="{F5A41324-B785-2B42-AB32-8B04D9383815}">
      <formula1>$T$2:$T$3</formula1>
    </dataValidation>
    <dataValidation type="list" allowBlank="1" sqref="C27:J28" xr:uid="{9D2FA42A-4CB0-1440-8B55-7080EFD7A1B9}">
      <formula1>$P$10:$P$11</formula1>
    </dataValidation>
    <dataValidation type="list" allowBlank="1" showErrorMessage="1" sqref="D6:H6" xr:uid="{07742FD1-31A3-0048-B151-2B473C61D211}">
      <formula1>$P$2:$P$6</formula1>
    </dataValidation>
    <dataValidation type="list" allowBlank="1" showErrorMessage="1" sqref="D5:H5" xr:uid="{00701A0B-4213-E04A-AF8E-CD0E40B75A87}">
      <formula1>$Q$2:$Q$4</formula1>
    </dataValidation>
  </dataValidations>
  <hyperlinks>
    <hyperlink ref="D2:K2" r:id="rId1" display="要旨と送付状をtaikaiyoshi@jslab-nyusankin.jp に提出してください。" xr:uid="{D7A55605-68FF-5441-9D7A-AA21126D7AB8}"/>
  </hyperlinks>
  <printOptions horizontalCentered="1"/>
  <pageMargins left="0.51181102362204722" right="0.51181102362204722" top="0.74803149606299213" bottom="0.74803149606299213" header="0.31496062992125984" footer="0.31496062992125984"/>
  <pageSetup paperSize="9" scale="89" orientation="landscape"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2:X85"/>
  <sheetViews>
    <sheetView zoomScaleNormal="100" workbookViewId="0"/>
  </sheetViews>
  <sheetFormatPr baseColWidth="10" defaultColWidth="9" defaultRowHeight="14"/>
  <cols>
    <col min="1" max="1" width="4.6640625" customWidth="1"/>
    <col min="2" max="4" width="11.6640625" customWidth="1"/>
    <col min="5" max="10" width="5.1640625" customWidth="1"/>
    <col min="11" max="11" width="8.6640625" customWidth="1"/>
    <col min="12" max="12" width="65.6640625" customWidth="1"/>
    <col min="13" max="13" width="2.83203125" customWidth="1"/>
    <col min="14" max="14" width="20.6640625" hidden="1" customWidth="1"/>
    <col min="15" max="15" width="5" hidden="1" customWidth="1"/>
    <col min="16" max="16" width="34" hidden="1" customWidth="1"/>
    <col min="17" max="17" width="14.83203125" hidden="1" customWidth="1"/>
    <col min="18" max="18" width="8.6640625" hidden="1" customWidth="1"/>
    <col min="19" max="19" width="8.33203125" hidden="1" customWidth="1"/>
    <col min="20" max="20" width="8.83203125" hidden="1" customWidth="1"/>
    <col min="21" max="22" width="4.83203125" hidden="1" customWidth="1"/>
    <col min="23" max="23" width="2.1640625" hidden="1" customWidth="1"/>
    <col min="24" max="24" width="13" hidden="1" customWidth="1"/>
    <col min="25" max="25" width="3" customWidth="1"/>
  </cols>
  <sheetData>
    <row r="2" spans="1:24">
      <c r="A2" s="103" t="s">
        <v>28</v>
      </c>
      <c r="B2" s="103"/>
      <c r="C2" s="103"/>
      <c r="D2" s="104" t="s">
        <v>47</v>
      </c>
      <c r="E2" s="104"/>
      <c r="F2" s="104"/>
      <c r="G2" s="104"/>
      <c r="H2" s="104"/>
      <c r="I2" s="104"/>
      <c r="J2" s="104"/>
      <c r="K2" s="104"/>
      <c r="L2" s="57" t="s">
        <v>48</v>
      </c>
      <c r="N2" s="2" t="s">
        <v>5</v>
      </c>
      <c r="P2" s="2" t="s">
        <v>52</v>
      </c>
      <c r="Q2" s="2" t="s">
        <v>14</v>
      </c>
      <c r="R2" s="2" t="s">
        <v>24</v>
      </c>
      <c r="S2" s="2" t="s">
        <v>21</v>
      </c>
      <c r="T2" s="2" t="s">
        <v>19</v>
      </c>
    </row>
    <row r="3" spans="1:24" ht="15" thickBot="1">
      <c r="B3" s="3"/>
      <c r="C3" s="3"/>
      <c r="D3" s="104" t="s">
        <v>45</v>
      </c>
      <c r="E3" s="104"/>
      <c r="F3" s="104"/>
      <c r="G3" s="104"/>
      <c r="H3" s="104"/>
      <c r="I3" s="104"/>
      <c r="J3" s="104"/>
      <c r="K3" s="104"/>
      <c r="L3" s="104"/>
      <c r="N3" s="2" t="s">
        <v>6</v>
      </c>
      <c r="P3" s="2" t="s">
        <v>53</v>
      </c>
      <c r="Q3" s="2" t="s">
        <v>15</v>
      </c>
    </row>
    <row r="4" spans="1:24" ht="22.5" customHeight="1" thickBot="1">
      <c r="A4" s="105" t="s">
        <v>13</v>
      </c>
      <c r="B4" s="106"/>
      <c r="C4" s="107"/>
      <c r="D4" s="108" t="s">
        <v>5</v>
      </c>
      <c r="E4" s="109"/>
      <c r="F4" s="109"/>
      <c r="G4" s="109"/>
      <c r="H4" s="110"/>
      <c r="I4" s="111" t="s">
        <v>29</v>
      </c>
      <c r="J4" s="112"/>
      <c r="K4" s="112"/>
      <c r="L4" s="113"/>
      <c r="N4" s="2" t="s">
        <v>7</v>
      </c>
      <c r="P4" s="2" t="s">
        <v>54</v>
      </c>
      <c r="Q4" s="2" t="s">
        <v>37</v>
      </c>
      <c r="R4" s="2" t="str">
        <f>IF(COUNTIF(D10:D25,R2)&gt;1,"問題あり","問題なし")</f>
        <v>問題なし</v>
      </c>
      <c r="S4" s="2" t="str">
        <f>IF(COUNTIF(I10:I25,S2)&gt;1,"問題あり","問題なし")</f>
        <v>問題なし</v>
      </c>
      <c r="T4" s="2" t="str">
        <f>IF(OR(AND(D5="有",COUNTA(J10:J25)=1),AND(D5="無",COUNTA(J10:J25)=0),AND(D5="有 or 無",COUNTA(J10:J25)=0)),"問題なし","問題あり")</f>
        <v>問題なし</v>
      </c>
    </row>
    <row r="5" spans="1:24" ht="22.5" customHeight="1" thickBot="1">
      <c r="A5" s="90" t="s">
        <v>39</v>
      </c>
      <c r="B5" s="91"/>
      <c r="C5" s="92"/>
      <c r="D5" s="93" t="s">
        <v>14</v>
      </c>
      <c r="E5" s="93"/>
      <c r="F5" s="93"/>
      <c r="G5" s="93"/>
      <c r="H5" s="94"/>
      <c r="I5" s="95" t="s">
        <v>49</v>
      </c>
      <c r="J5" s="96"/>
      <c r="K5" s="96"/>
      <c r="L5" s="97"/>
      <c r="N5" s="2" t="s">
        <v>8</v>
      </c>
      <c r="P5" s="2" t="s">
        <v>55</v>
      </c>
    </row>
    <row r="6" spans="1:24" ht="22.5" customHeight="1" thickBot="1">
      <c r="A6" s="90" t="s">
        <v>51</v>
      </c>
      <c r="B6" s="91"/>
      <c r="C6" s="92"/>
      <c r="D6" s="98" t="s">
        <v>54</v>
      </c>
      <c r="E6" s="98"/>
      <c r="F6" s="98"/>
      <c r="G6" s="98"/>
      <c r="H6" s="99"/>
      <c r="I6" s="100" t="s">
        <v>50</v>
      </c>
      <c r="J6" s="101"/>
      <c r="K6" s="101"/>
      <c r="L6" s="102"/>
      <c r="N6" s="2" t="s">
        <v>9</v>
      </c>
      <c r="P6" s="2" t="s">
        <v>37</v>
      </c>
    </row>
    <row r="7" spans="1:24">
      <c r="A7" s="77" t="s">
        <v>0</v>
      </c>
      <c r="B7" s="85"/>
      <c r="C7" s="86"/>
      <c r="D7" s="61"/>
      <c r="E7" s="61"/>
      <c r="F7" s="61"/>
      <c r="G7" s="61"/>
      <c r="H7" s="61"/>
      <c r="I7" s="61"/>
      <c r="J7" s="61"/>
      <c r="K7" s="61"/>
      <c r="L7" s="62"/>
      <c r="N7" s="2" t="s">
        <v>10</v>
      </c>
    </row>
    <row r="8" spans="1:24">
      <c r="A8" s="82"/>
      <c r="B8" s="64"/>
      <c r="C8" s="87"/>
      <c r="D8" s="63" t="s">
        <v>43</v>
      </c>
      <c r="E8" s="59"/>
      <c r="F8" s="59"/>
      <c r="G8" s="59"/>
      <c r="H8" s="59"/>
      <c r="I8" s="63" t="s">
        <v>40</v>
      </c>
      <c r="J8" s="59"/>
      <c r="K8" s="59"/>
      <c r="L8" s="60"/>
      <c r="N8" s="2" t="s">
        <v>11</v>
      </c>
    </row>
    <row r="9" spans="1:24">
      <c r="A9" s="52"/>
      <c r="B9" s="34" t="s">
        <v>23</v>
      </c>
      <c r="C9" s="35" t="s">
        <v>22</v>
      </c>
      <c r="D9" s="31" t="s">
        <v>44</v>
      </c>
      <c r="E9" s="88" t="s">
        <v>4</v>
      </c>
      <c r="F9" s="89"/>
      <c r="G9" s="89"/>
      <c r="H9" s="89"/>
      <c r="I9" s="11" t="s">
        <v>21</v>
      </c>
      <c r="J9" s="12" t="s">
        <v>20</v>
      </c>
      <c r="K9" s="10" t="s">
        <v>27</v>
      </c>
      <c r="L9" s="44"/>
      <c r="N9" s="2" t="s">
        <v>12</v>
      </c>
    </row>
    <row r="10" spans="1:24">
      <c r="A10" s="55">
        <v>1</v>
      </c>
      <c r="B10" s="42" t="s">
        <v>56</v>
      </c>
      <c r="C10" s="42" t="s">
        <v>57</v>
      </c>
      <c r="D10" s="37" t="s">
        <v>26</v>
      </c>
      <c r="E10" s="7">
        <v>1</v>
      </c>
      <c r="F10" s="7"/>
      <c r="G10" s="7"/>
      <c r="H10" s="7"/>
      <c r="I10" s="18"/>
      <c r="J10" s="17" t="s">
        <v>35</v>
      </c>
      <c r="K10" s="32">
        <v>1</v>
      </c>
      <c r="L10" s="45" t="s">
        <v>58</v>
      </c>
      <c r="N10" s="2" t="s">
        <v>16</v>
      </c>
      <c r="P10" s="2" t="s">
        <v>33</v>
      </c>
      <c r="Q10" s="15">
        <v>1</v>
      </c>
      <c r="R10" s="13" t="str">
        <f t="shared" ref="R10:R25" si="0">IF(B10="","",IF(COUNTA(E10:H10)=0,"問題あり","問題なし"))</f>
        <v>問題なし</v>
      </c>
      <c r="S10" s="8" t="str">
        <f>IF(B10="","",IF(OR(AND(E10=F10,E10&gt;0),AND(E10=G10,E10&gt;0),AND(E10=H10,E10&gt;0),AND(F10=G10,F10&gt;0),AND(F10=H10,F10&gt;0),AND(G10=H10,G10&gt;0)),"問題あり","問題なし"))</f>
        <v>問題なし</v>
      </c>
      <c r="T10" s="15"/>
      <c r="U10" s="21" t="str">
        <f t="shared" ref="U10:X25" si="1">IF(E10="","",IF(INDEX($L$10:$L$21,E10,1)="","×","○"))</f>
        <v>○</v>
      </c>
      <c r="V10" s="22" t="str">
        <f t="shared" si="1"/>
        <v/>
      </c>
      <c r="W10" s="22" t="str">
        <f t="shared" si="1"/>
        <v/>
      </c>
      <c r="X10" s="23" t="str">
        <f t="shared" si="1"/>
        <v/>
      </c>
    </row>
    <row r="11" spans="1:24">
      <c r="A11" s="55">
        <v>2</v>
      </c>
      <c r="B11" s="42" t="s">
        <v>60</v>
      </c>
      <c r="C11" s="42" t="s">
        <v>61</v>
      </c>
      <c r="D11" s="37"/>
      <c r="E11" s="7">
        <v>2</v>
      </c>
      <c r="F11" s="7"/>
      <c r="G11" s="7"/>
      <c r="H11" s="7"/>
      <c r="I11" s="18"/>
      <c r="J11" s="17"/>
      <c r="K11" s="32">
        <v>2</v>
      </c>
      <c r="L11" s="43" t="s">
        <v>59</v>
      </c>
      <c r="P11" s="2"/>
      <c r="Q11" s="2">
        <v>2</v>
      </c>
      <c r="R11" s="14" t="str">
        <f t="shared" si="0"/>
        <v>問題なし</v>
      </c>
      <c r="S11" s="9" t="str">
        <f>IF(B11="","",IF(OR(AND(E11=F11,E11&gt;0),AND(E11=G11,E11&gt;0),AND(E11=H11,E11&gt;0),AND(F11=G11,F11&gt;0),AND(F11=H11,F11&gt;0),AND(G11=H11,G11&gt;0)),"問題あり","問題なし"))</f>
        <v>問題なし</v>
      </c>
      <c r="T11" s="2"/>
      <c r="U11" s="24" t="str">
        <f t="shared" si="1"/>
        <v>○</v>
      </c>
      <c r="V11" s="25" t="str">
        <f t="shared" si="1"/>
        <v/>
      </c>
      <c r="W11" s="25" t="str">
        <f t="shared" si="1"/>
        <v/>
      </c>
      <c r="X11" s="26" t="str">
        <f t="shared" si="1"/>
        <v/>
      </c>
    </row>
    <row r="12" spans="1:24">
      <c r="A12" s="55">
        <v>3</v>
      </c>
      <c r="B12" s="42" t="s">
        <v>62</v>
      </c>
      <c r="C12" s="42" t="s">
        <v>63</v>
      </c>
      <c r="D12" s="37"/>
      <c r="E12" s="7">
        <v>1</v>
      </c>
      <c r="F12" s="7"/>
      <c r="G12" s="7"/>
      <c r="H12" s="7"/>
      <c r="I12" s="18" t="s">
        <v>25</v>
      </c>
      <c r="J12" s="17"/>
      <c r="K12" s="32">
        <v>3</v>
      </c>
      <c r="L12" s="43"/>
      <c r="Q12" s="2">
        <v>3</v>
      </c>
      <c r="R12" s="14" t="str">
        <f t="shared" si="0"/>
        <v>問題なし</v>
      </c>
      <c r="S12" s="9" t="str">
        <f>IF(B12="","",IF(OR(AND(E12=F12,E12&gt;0),AND(E12=G12,E12&gt;0),AND(E12=H12,E12&gt;0),AND(F12=G12,F12&gt;0),AND(F12=H12,F12&gt;0),AND(G12=H12,G12&gt;0)),"問題あり","問題なし"))</f>
        <v>問題なし</v>
      </c>
      <c r="T12" s="2"/>
      <c r="U12" s="24" t="str">
        <f t="shared" si="1"/>
        <v>○</v>
      </c>
      <c r="V12" s="25" t="str">
        <f t="shared" si="1"/>
        <v/>
      </c>
      <c r="W12" s="25" t="str">
        <f t="shared" si="1"/>
        <v/>
      </c>
      <c r="X12" s="26" t="str">
        <f t="shared" si="1"/>
        <v/>
      </c>
    </row>
    <row r="13" spans="1:24">
      <c r="A13" s="55">
        <v>4</v>
      </c>
      <c r="B13" s="42"/>
      <c r="C13" s="42"/>
      <c r="D13" s="37"/>
      <c r="E13" s="7"/>
      <c r="F13" s="7"/>
      <c r="G13" s="7"/>
      <c r="H13" s="7"/>
      <c r="I13" s="18"/>
      <c r="J13" s="17"/>
      <c r="K13" s="32">
        <v>4</v>
      </c>
      <c r="L13" s="43"/>
      <c r="N13" s="20"/>
      <c r="Q13" s="2">
        <v>4</v>
      </c>
      <c r="R13" s="14" t="str">
        <f t="shared" si="0"/>
        <v/>
      </c>
      <c r="S13" s="9" t="str">
        <f t="shared" ref="S13:S25" si="2">IF(B13="","",IF(OR(AND(E13=F13,E13&gt;0),AND(E13=G13,E13&gt;0),AND(E13=H13,E13&gt;0),AND(F13=G13,F13&gt;0),AND(F13=H13,F13&gt;0),AND(G13=H13,G13&gt;0)),"問題あり","問題なし"))</f>
        <v/>
      </c>
      <c r="T13" s="2"/>
      <c r="U13" s="24" t="str">
        <f t="shared" si="1"/>
        <v/>
      </c>
      <c r="V13" s="25" t="str">
        <f t="shared" si="1"/>
        <v/>
      </c>
      <c r="W13" s="25" t="str">
        <f t="shared" si="1"/>
        <v/>
      </c>
      <c r="X13" s="26" t="str">
        <f t="shared" si="1"/>
        <v/>
      </c>
    </row>
    <row r="14" spans="1:24">
      <c r="A14" s="55">
        <v>5</v>
      </c>
      <c r="B14" s="42"/>
      <c r="C14" s="42"/>
      <c r="D14" s="37"/>
      <c r="E14" s="7"/>
      <c r="F14" s="7"/>
      <c r="G14" s="7"/>
      <c r="H14" s="7"/>
      <c r="I14" s="18"/>
      <c r="J14" s="17"/>
      <c r="K14" s="32">
        <v>5</v>
      </c>
      <c r="L14" s="43"/>
      <c r="O14" s="20"/>
      <c r="Q14" s="2">
        <v>5</v>
      </c>
      <c r="R14" s="14" t="str">
        <f t="shared" si="0"/>
        <v/>
      </c>
      <c r="S14" s="9" t="str">
        <f t="shared" si="2"/>
        <v/>
      </c>
      <c r="T14" s="2"/>
      <c r="U14" s="24" t="str">
        <f t="shared" si="1"/>
        <v/>
      </c>
      <c r="V14" s="25" t="str">
        <f t="shared" si="1"/>
        <v/>
      </c>
      <c r="W14" s="25" t="str">
        <f t="shared" si="1"/>
        <v/>
      </c>
      <c r="X14" s="26" t="str">
        <f t="shared" si="1"/>
        <v/>
      </c>
    </row>
    <row r="15" spans="1:24">
      <c r="A15" s="55">
        <v>6</v>
      </c>
      <c r="B15" s="42"/>
      <c r="C15" s="42"/>
      <c r="D15" s="37"/>
      <c r="E15" s="7"/>
      <c r="F15" s="7"/>
      <c r="G15" s="7"/>
      <c r="H15" s="7"/>
      <c r="I15" s="18"/>
      <c r="J15" s="17"/>
      <c r="K15" s="32">
        <v>6</v>
      </c>
      <c r="L15" s="43"/>
      <c r="Q15" s="2">
        <v>6</v>
      </c>
      <c r="R15" s="14" t="str">
        <f t="shared" si="0"/>
        <v/>
      </c>
      <c r="S15" s="9" t="str">
        <f t="shared" si="2"/>
        <v/>
      </c>
      <c r="T15" s="2"/>
      <c r="U15" s="24" t="str">
        <f t="shared" si="1"/>
        <v/>
      </c>
      <c r="V15" s="25" t="str">
        <f t="shared" si="1"/>
        <v/>
      </c>
      <c r="W15" s="25" t="str">
        <f t="shared" si="1"/>
        <v/>
      </c>
      <c r="X15" s="26" t="str">
        <f t="shared" si="1"/>
        <v/>
      </c>
    </row>
    <row r="16" spans="1:24">
      <c r="A16" s="55">
        <v>7</v>
      </c>
      <c r="B16" s="42"/>
      <c r="C16" s="42"/>
      <c r="D16" s="37"/>
      <c r="E16" s="7"/>
      <c r="F16" s="7"/>
      <c r="G16" s="7"/>
      <c r="H16" s="7"/>
      <c r="I16" s="18"/>
      <c r="J16" s="17"/>
      <c r="K16" s="32">
        <v>7</v>
      </c>
      <c r="L16" s="43"/>
      <c r="Q16" s="2">
        <v>7</v>
      </c>
      <c r="R16" s="14" t="str">
        <f t="shared" si="0"/>
        <v/>
      </c>
      <c r="S16" s="9" t="str">
        <f t="shared" si="2"/>
        <v/>
      </c>
      <c r="T16" s="2"/>
      <c r="U16" s="24" t="str">
        <f t="shared" si="1"/>
        <v/>
      </c>
      <c r="V16" s="25" t="str">
        <f t="shared" si="1"/>
        <v/>
      </c>
      <c r="W16" s="25" t="str">
        <f t="shared" si="1"/>
        <v/>
      </c>
      <c r="X16" s="26" t="str">
        <f t="shared" si="1"/>
        <v/>
      </c>
    </row>
    <row r="17" spans="1:24">
      <c r="A17" s="55">
        <v>8</v>
      </c>
      <c r="B17" s="42"/>
      <c r="C17" s="42"/>
      <c r="D17" s="37"/>
      <c r="E17" s="7"/>
      <c r="F17" s="7"/>
      <c r="G17" s="7"/>
      <c r="H17" s="7"/>
      <c r="I17" s="18"/>
      <c r="J17" s="17"/>
      <c r="K17" s="32">
        <v>8</v>
      </c>
      <c r="L17" s="43"/>
      <c r="Q17" s="2">
        <v>8</v>
      </c>
      <c r="R17" s="14" t="str">
        <f t="shared" si="0"/>
        <v/>
      </c>
      <c r="S17" s="9" t="str">
        <f t="shared" si="2"/>
        <v/>
      </c>
      <c r="T17" s="2"/>
      <c r="U17" s="24" t="str">
        <f t="shared" si="1"/>
        <v/>
      </c>
      <c r="V17" s="25" t="str">
        <f t="shared" si="1"/>
        <v/>
      </c>
      <c r="W17" s="25" t="str">
        <f t="shared" si="1"/>
        <v/>
      </c>
      <c r="X17" s="26" t="str">
        <f t="shared" si="1"/>
        <v/>
      </c>
    </row>
    <row r="18" spans="1:24">
      <c r="A18" s="55">
        <v>9</v>
      </c>
      <c r="B18" s="42"/>
      <c r="C18" s="42"/>
      <c r="D18" s="37"/>
      <c r="E18" s="7"/>
      <c r="F18" s="7"/>
      <c r="G18" s="7"/>
      <c r="H18" s="7"/>
      <c r="I18" s="18"/>
      <c r="J18" s="17"/>
      <c r="K18" s="32">
        <v>9</v>
      </c>
      <c r="L18" s="43"/>
      <c r="Q18" s="2">
        <v>9</v>
      </c>
      <c r="R18" s="14" t="str">
        <f t="shared" si="0"/>
        <v/>
      </c>
      <c r="S18" s="9" t="str">
        <f t="shared" si="2"/>
        <v/>
      </c>
      <c r="T18" s="2"/>
      <c r="U18" s="24" t="str">
        <f t="shared" si="1"/>
        <v/>
      </c>
      <c r="V18" s="25" t="str">
        <f t="shared" si="1"/>
        <v/>
      </c>
      <c r="W18" s="25" t="str">
        <f t="shared" si="1"/>
        <v/>
      </c>
      <c r="X18" s="26" t="str">
        <f t="shared" si="1"/>
        <v/>
      </c>
    </row>
    <row r="19" spans="1:24">
      <c r="A19" s="55">
        <v>10</v>
      </c>
      <c r="B19" s="42"/>
      <c r="C19" s="42"/>
      <c r="D19" s="37"/>
      <c r="E19" s="7"/>
      <c r="F19" s="7"/>
      <c r="G19" s="7"/>
      <c r="H19" s="7"/>
      <c r="I19" s="18"/>
      <c r="J19" s="17"/>
      <c r="K19" s="32">
        <v>10</v>
      </c>
      <c r="L19" s="43"/>
      <c r="Q19" s="2">
        <v>10</v>
      </c>
      <c r="R19" s="14" t="str">
        <f t="shared" si="0"/>
        <v/>
      </c>
      <c r="S19" s="9" t="str">
        <f t="shared" si="2"/>
        <v/>
      </c>
      <c r="T19" s="2"/>
      <c r="U19" s="24" t="str">
        <f t="shared" si="1"/>
        <v/>
      </c>
      <c r="V19" s="25" t="str">
        <f t="shared" si="1"/>
        <v/>
      </c>
      <c r="W19" s="25" t="str">
        <f t="shared" si="1"/>
        <v/>
      </c>
      <c r="X19" s="26" t="str">
        <f t="shared" si="1"/>
        <v/>
      </c>
    </row>
    <row r="20" spans="1:24">
      <c r="A20" s="55">
        <v>11</v>
      </c>
      <c r="B20" s="42"/>
      <c r="C20" s="42"/>
      <c r="D20" s="37"/>
      <c r="E20" s="7"/>
      <c r="F20" s="7"/>
      <c r="G20" s="7"/>
      <c r="H20" s="7"/>
      <c r="I20" s="18"/>
      <c r="J20" s="17"/>
      <c r="K20" s="32">
        <v>11</v>
      </c>
      <c r="L20" s="43"/>
      <c r="Q20" s="2">
        <v>11</v>
      </c>
      <c r="R20" s="14" t="str">
        <f t="shared" si="0"/>
        <v/>
      </c>
      <c r="S20" s="9" t="str">
        <f t="shared" si="2"/>
        <v/>
      </c>
      <c r="T20" s="2"/>
      <c r="U20" s="24" t="str">
        <f t="shared" si="1"/>
        <v/>
      </c>
      <c r="V20" s="25" t="str">
        <f t="shared" si="1"/>
        <v/>
      </c>
      <c r="W20" s="25" t="str">
        <f t="shared" si="1"/>
        <v/>
      </c>
      <c r="X20" s="26" t="str">
        <f t="shared" si="1"/>
        <v/>
      </c>
    </row>
    <row r="21" spans="1:24">
      <c r="A21" s="55">
        <v>12</v>
      </c>
      <c r="B21" s="42"/>
      <c r="C21" s="42"/>
      <c r="D21" s="37"/>
      <c r="E21" s="7"/>
      <c r="F21" s="7"/>
      <c r="G21" s="7"/>
      <c r="H21" s="7"/>
      <c r="I21" s="18"/>
      <c r="J21" s="17"/>
      <c r="K21" s="32">
        <v>12</v>
      </c>
      <c r="L21" s="43"/>
      <c r="Q21" s="19">
        <v>12</v>
      </c>
      <c r="R21" s="14" t="str">
        <f t="shared" si="0"/>
        <v/>
      </c>
      <c r="S21" s="9" t="str">
        <f t="shared" si="2"/>
        <v/>
      </c>
      <c r="T21" s="19"/>
      <c r="U21" s="24" t="str">
        <f t="shared" si="1"/>
        <v/>
      </c>
      <c r="V21" s="25" t="str">
        <f t="shared" si="1"/>
        <v/>
      </c>
      <c r="W21" s="25" t="str">
        <f t="shared" si="1"/>
        <v/>
      </c>
      <c r="X21" s="26" t="str">
        <f t="shared" si="1"/>
        <v/>
      </c>
    </row>
    <row r="22" spans="1:24">
      <c r="A22" s="55">
        <v>13</v>
      </c>
      <c r="B22" s="42"/>
      <c r="C22" s="42"/>
      <c r="D22" s="37"/>
      <c r="E22" s="6"/>
      <c r="F22" s="7"/>
      <c r="G22" s="7"/>
      <c r="H22" s="7"/>
      <c r="I22" s="18"/>
      <c r="J22" s="17"/>
      <c r="K22" s="33"/>
      <c r="L22" s="43"/>
      <c r="Q22" s="2"/>
      <c r="R22" s="14" t="str">
        <f t="shared" si="0"/>
        <v/>
      </c>
      <c r="S22" s="9" t="str">
        <f t="shared" si="2"/>
        <v/>
      </c>
      <c r="U22" s="24" t="str">
        <f t="shared" si="1"/>
        <v/>
      </c>
      <c r="V22" s="25" t="str">
        <f t="shared" si="1"/>
        <v/>
      </c>
      <c r="W22" s="25" t="str">
        <f t="shared" si="1"/>
        <v/>
      </c>
      <c r="X22" s="26" t="str">
        <f t="shared" si="1"/>
        <v/>
      </c>
    </row>
    <row r="23" spans="1:24">
      <c r="A23" s="55">
        <v>14</v>
      </c>
      <c r="B23" s="42"/>
      <c r="C23" s="42"/>
      <c r="D23" s="37"/>
      <c r="E23" s="6"/>
      <c r="F23" s="7"/>
      <c r="G23" s="7"/>
      <c r="H23" s="7"/>
      <c r="I23" s="18"/>
      <c r="J23" s="17"/>
      <c r="K23" s="33"/>
      <c r="L23" s="43"/>
      <c r="Q23" s="2"/>
      <c r="R23" s="14" t="str">
        <f t="shared" si="0"/>
        <v/>
      </c>
      <c r="S23" s="9" t="str">
        <f t="shared" si="2"/>
        <v/>
      </c>
      <c r="U23" s="24" t="str">
        <f t="shared" si="1"/>
        <v/>
      </c>
      <c r="V23" s="25" t="str">
        <f t="shared" si="1"/>
        <v/>
      </c>
      <c r="W23" s="25" t="str">
        <f t="shared" si="1"/>
        <v/>
      </c>
      <c r="X23" s="26" t="str">
        <f t="shared" si="1"/>
        <v/>
      </c>
    </row>
    <row r="24" spans="1:24">
      <c r="A24" s="55">
        <v>15</v>
      </c>
      <c r="B24" s="42"/>
      <c r="C24" s="42"/>
      <c r="D24" s="37"/>
      <c r="E24" s="6"/>
      <c r="F24" s="7"/>
      <c r="G24" s="7"/>
      <c r="H24" s="7"/>
      <c r="I24" s="18"/>
      <c r="J24" s="17"/>
      <c r="K24" s="33"/>
      <c r="L24" s="43"/>
      <c r="R24" s="14" t="str">
        <f t="shared" si="0"/>
        <v/>
      </c>
      <c r="S24" s="9" t="str">
        <f t="shared" si="2"/>
        <v/>
      </c>
      <c r="U24" s="24" t="str">
        <f t="shared" si="1"/>
        <v/>
      </c>
      <c r="V24" s="25" t="str">
        <f t="shared" si="1"/>
        <v/>
      </c>
      <c r="W24" s="25" t="str">
        <f t="shared" si="1"/>
        <v/>
      </c>
      <c r="X24" s="26" t="str">
        <f t="shared" si="1"/>
        <v/>
      </c>
    </row>
    <row r="25" spans="1:24" ht="15" thickBot="1">
      <c r="A25" s="56">
        <v>16</v>
      </c>
      <c r="B25" s="42"/>
      <c r="C25" s="42"/>
      <c r="D25" s="37"/>
      <c r="E25" s="6"/>
      <c r="F25" s="7"/>
      <c r="G25" s="7"/>
      <c r="H25" s="7"/>
      <c r="I25" s="18"/>
      <c r="J25" s="17"/>
      <c r="K25" s="33"/>
      <c r="L25" s="54"/>
      <c r="R25" s="16" t="str">
        <f t="shared" si="0"/>
        <v/>
      </c>
      <c r="S25" s="30" t="str">
        <f t="shared" si="2"/>
        <v/>
      </c>
      <c r="U25" s="27" t="str">
        <f t="shared" si="1"/>
        <v/>
      </c>
      <c r="V25" s="28" t="str">
        <f t="shared" si="1"/>
        <v/>
      </c>
      <c r="W25" s="28" t="str">
        <f t="shared" si="1"/>
        <v/>
      </c>
      <c r="X25" s="29" t="str">
        <f t="shared" si="1"/>
        <v/>
      </c>
    </row>
    <row r="26" spans="1:24">
      <c r="A26" s="77" t="s">
        <v>30</v>
      </c>
      <c r="B26" s="85"/>
      <c r="C26" s="85"/>
      <c r="D26" s="85"/>
      <c r="E26" s="85"/>
      <c r="F26" s="85"/>
      <c r="G26" s="85"/>
      <c r="H26" s="85"/>
      <c r="I26" s="85"/>
      <c r="J26" s="78"/>
      <c r="K26" s="77" t="s">
        <v>41</v>
      </c>
      <c r="L26" s="78"/>
    </row>
    <row r="27" spans="1:24">
      <c r="A27" s="69" t="s">
        <v>2</v>
      </c>
      <c r="B27" s="70"/>
      <c r="C27" s="71" t="s">
        <v>33</v>
      </c>
      <c r="D27" s="71"/>
      <c r="E27" s="71"/>
      <c r="F27" s="71"/>
      <c r="G27" s="71"/>
      <c r="H27" s="71"/>
      <c r="I27" s="71"/>
      <c r="J27" s="72"/>
      <c r="K27" s="48" t="s">
        <v>2</v>
      </c>
      <c r="L27" s="49" t="str">
        <f>IF(OR(COUNTBLANK(B10:B25)=16,COUNTBLANK(D10:D25)=16),"",INDEX(B10:B25,MATCH(D9,D10:D25,0),1)&amp;" "&amp;INDEX(C10:C25,MATCH(D9,D10:D25,0),1))</f>
        <v>乳酸 菌太郎</v>
      </c>
    </row>
    <row r="28" spans="1:24">
      <c r="A28" s="69" t="s">
        <v>1</v>
      </c>
      <c r="B28" s="70"/>
      <c r="C28" s="80" t="s">
        <v>33</v>
      </c>
      <c r="D28" s="80"/>
      <c r="E28" s="80"/>
      <c r="F28" s="80"/>
      <c r="G28" s="80"/>
      <c r="H28" s="80"/>
      <c r="I28" s="80"/>
      <c r="J28" s="81"/>
      <c r="K28" s="48" t="s">
        <v>1</v>
      </c>
      <c r="L28" s="51" t="s">
        <v>64</v>
      </c>
    </row>
    <row r="29" spans="1:24">
      <c r="A29" s="82"/>
      <c r="B29" s="64"/>
      <c r="C29" s="80"/>
      <c r="D29" s="80"/>
      <c r="E29" s="80"/>
      <c r="F29" s="80"/>
      <c r="G29" s="80"/>
      <c r="H29" s="80"/>
      <c r="I29" s="80"/>
      <c r="J29" s="81"/>
      <c r="K29" s="48"/>
      <c r="L29" s="50" t="s">
        <v>65</v>
      </c>
    </row>
    <row r="30" spans="1:24">
      <c r="A30" s="69" t="s">
        <v>3</v>
      </c>
      <c r="B30" s="70"/>
      <c r="C30" s="83"/>
      <c r="D30" s="83"/>
      <c r="E30" s="83"/>
      <c r="F30" s="83"/>
      <c r="G30" s="83"/>
      <c r="H30" s="83"/>
      <c r="I30" s="83"/>
      <c r="J30" s="84"/>
      <c r="K30" s="48" t="s">
        <v>3</v>
      </c>
      <c r="L30" s="53" t="s">
        <v>38</v>
      </c>
      <c r="N30" s="58"/>
    </row>
    <row r="31" spans="1:24">
      <c r="A31" s="69" t="s">
        <v>17</v>
      </c>
      <c r="B31" s="70"/>
      <c r="C31" s="71" t="s">
        <v>34</v>
      </c>
      <c r="D31" s="71"/>
      <c r="E31" s="71"/>
      <c r="F31" s="71"/>
      <c r="G31" s="71"/>
      <c r="H31" s="71"/>
      <c r="I31" s="71"/>
      <c r="J31" s="72"/>
      <c r="K31" s="48" t="s">
        <v>17</v>
      </c>
      <c r="L31" s="5" t="s">
        <v>66</v>
      </c>
      <c r="M31" s="58"/>
      <c r="O31" s="58"/>
      <c r="P31" s="58"/>
      <c r="Q31" s="58"/>
      <c r="R31" s="58"/>
      <c r="S31" s="5"/>
    </row>
    <row r="32" spans="1:24" ht="15" thickBot="1">
      <c r="A32" s="73" t="s">
        <v>18</v>
      </c>
      <c r="B32" s="74"/>
      <c r="C32" s="75"/>
      <c r="D32" s="75"/>
      <c r="E32" s="75"/>
      <c r="F32" s="75"/>
      <c r="G32" s="75"/>
      <c r="H32" s="75"/>
      <c r="I32" s="75"/>
      <c r="J32" s="76"/>
      <c r="K32" s="47" t="s">
        <v>18</v>
      </c>
      <c r="L32" s="41" t="s">
        <v>67</v>
      </c>
    </row>
    <row r="33" spans="1:12">
      <c r="B33" s="4"/>
      <c r="C33" s="4"/>
      <c r="D33" s="4"/>
      <c r="E33" s="4"/>
      <c r="F33" s="4"/>
      <c r="G33" s="4"/>
      <c r="H33" s="4"/>
      <c r="I33" s="4"/>
      <c r="J33" s="4"/>
      <c r="K33" s="77" t="s">
        <v>42</v>
      </c>
      <c r="L33" s="78"/>
    </row>
    <row r="34" spans="1:12">
      <c r="B34" s="4"/>
      <c r="C34" s="4"/>
      <c r="D34" s="4"/>
      <c r="E34" s="4"/>
      <c r="F34" s="4"/>
      <c r="G34" s="4"/>
      <c r="H34" s="4"/>
      <c r="I34" s="4"/>
      <c r="J34" s="4"/>
      <c r="K34" s="48" t="s">
        <v>2</v>
      </c>
      <c r="L34" s="49" t="str">
        <f>IF(OR(COUNTBLANK(B10:B25)=16,COUNTBLANK(I10:I25)=16),"",INDEX(B10:B25,MATCH(I9,I10:I25,0),1)&amp;" "&amp;INDEX(C10:C25,MATCH(I9,I10:I25,0),1))</f>
        <v>谷川 清子</v>
      </c>
    </row>
    <row r="35" spans="1:12">
      <c r="B35" s="4"/>
      <c r="C35" s="4"/>
      <c r="D35" s="4"/>
      <c r="E35" s="4"/>
      <c r="F35" s="4"/>
      <c r="G35" s="4"/>
      <c r="H35" s="4"/>
      <c r="I35" s="4"/>
      <c r="J35" s="4"/>
      <c r="K35" s="48" t="s">
        <v>1</v>
      </c>
      <c r="L35" s="51" t="s">
        <v>64</v>
      </c>
    </row>
    <row r="36" spans="1:12">
      <c r="B36" s="4"/>
      <c r="C36" s="4"/>
      <c r="D36" s="4"/>
      <c r="E36" s="4"/>
      <c r="F36" s="4"/>
      <c r="G36" s="4"/>
      <c r="H36" s="4"/>
      <c r="I36" s="4"/>
      <c r="J36" s="4"/>
      <c r="K36" s="48"/>
      <c r="L36" s="50" t="s">
        <v>68</v>
      </c>
    </row>
    <row r="37" spans="1:12">
      <c r="B37" s="4"/>
      <c r="C37" s="4"/>
      <c r="D37" s="4"/>
      <c r="E37" s="4"/>
      <c r="F37" s="4"/>
      <c r="G37" s="4"/>
      <c r="H37" s="4"/>
      <c r="I37" s="4"/>
      <c r="J37" s="4"/>
      <c r="K37" s="48" t="s">
        <v>3</v>
      </c>
      <c r="L37" s="53" t="s">
        <v>38</v>
      </c>
    </row>
    <row r="38" spans="1:12">
      <c r="B38" s="4"/>
      <c r="C38" s="4"/>
      <c r="D38" s="4"/>
      <c r="E38" s="4"/>
      <c r="F38" s="4"/>
      <c r="G38" s="4"/>
      <c r="H38" s="4"/>
      <c r="I38" s="4"/>
      <c r="J38" s="4"/>
      <c r="K38" s="48" t="s">
        <v>17</v>
      </c>
      <c r="L38" s="5" t="s">
        <v>66</v>
      </c>
    </row>
    <row r="39" spans="1:12" ht="15" thickBot="1">
      <c r="B39" s="4"/>
      <c r="C39" s="4"/>
      <c r="D39" s="4"/>
      <c r="E39" s="4"/>
      <c r="F39" s="4"/>
      <c r="G39" s="4"/>
      <c r="H39" s="4"/>
      <c r="I39" s="4"/>
      <c r="J39" s="4"/>
      <c r="K39" s="47" t="s">
        <v>18</v>
      </c>
      <c r="L39" s="41" t="s">
        <v>69</v>
      </c>
    </row>
    <row r="40" spans="1:12">
      <c r="B40" s="4"/>
      <c r="C40" s="4"/>
      <c r="D40" s="4"/>
      <c r="E40" s="4"/>
      <c r="F40" s="4"/>
      <c r="G40" s="4"/>
      <c r="H40" s="4"/>
      <c r="I40" s="4"/>
      <c r="J40" s="4"/>
      <c r="K40" s="4"/>
      <c r="L40" s="4"/>
    </row>
    <row r="41" spans="1:12">
      <c r="B41" s="4"/>
      <c r="C41" s="4"/>
      <c r="D41" s="4"/>
      <c r="E41" s="4"/>
      <c r="F41" s="4"/>
      <c r="G41" s="4"/>
      <c r="H41" s="4"/>
      <c r="I41" s="4"/>
      <c r="J41" s="4"/>
      <c r="K41" s="4"/>
      <c r="L41" s="4"/>
    </row>
    <row r="42" spans="1:12">
      <c r="B42" s="4"/>
      <c r="C42" s="4"/>
      <c r="D42" s="4"/>
      <c r="E42" s="4"/>
      <c r="F42" s="4"/>
      <c r="G42" s="4"/>
      <c r="H42" s="4"/>
      <c r="I42" s="4"/>
      <c r="J42" s="4"/>
      <c r="K42" s="4"/>
      <c r="L42" s="4"/>
    </row>
    <row r="43" spans="1:12" ht="15">
      <c r="A43" s="79" t="s">
        <v>36</v>
      </c>
      <c r="B43" s="79"/>
      <c r="C43" s="79"/>
      <c r="D43" s="79"/>
      <c r="E43" s="79"/>
      <c r="F43" s="79"/>
      <c r="G43" s="79"/>
      <c r="H43" s="79"/>
      <c r="I43" s="79"/>
      <c r="J43" s="79"/>
      <c r="K43" s="79"/>
      <c r="L43" s="79"/>
    </row>
    <row r="44" spans="1:12" ht="13.5" customHeight="1">
      <c r="B44" s="4"/>
      <c r="C44" s="4"/>
      <c r="D44" s="4"/>
      <c r="E44" s="4"/>
      <c r="F44" s="4"/>
      <c r="G44" s="4"/>
      <c r="H44" s="4"/>
      <c r="I44" s="4"/>
      <c r="J44" s="4"/>
      <c r="K44" s="4"/>
      <c r="L44" s="4"/>
    </row>
    <row r="45" spans="1:12" ht="60" customHeight="1">
      <c r="B45" s="65" t="s">
        <v>31</v>
      </c>
      <c r="C45" s="66"/>
      <c r="D45" s="67" t="s">
        <v>32</v>
      </c>
      <c r="E45" s="67"/>
      <c r="F45" s="67"/>
      <c r="G45" s="67"/>
      <c r="H45" s="67"/>
      <c r="I45" s="67"/>
      <c r="J45" s="67"/>
      <c r="K45" s="67"/>
      <c r="L45" s="67"/>
    </row>
    <row r="46" spans="1:12" ht="13.5" customHeight="1">
      <c r="B46" s="68" t="str">
        <f>B68</f>
        <v>○乳酸 菌太郎1☆、山河 広2、谷川 清子1*</v>
      </c>
      <c r="C46" s="68"/>
      <c r="D46" s="68"/>
      <c r="E46" s="68"/>
      <c r="F46" s="68"/>
      <c r="G46" s="68"/>
      <c r="H46" s="68"/>
      <c r="I46" s="68"/>
      <c r="J46" s="68"/>
      <c r="K46" s="68"/>
      <c r="L46" s="68"/>
    </row>
    <row r="47" spans="1:12" ht="13.5" customHeight="1">
      <c r="B47" s="68" t="str">
        <f>B69</f>
        <v>（1(株)乳酸企画、2(株)プロバイオティクス研究所）</v>
      </c>
      <c r="C47" s="68"/>
      <c r="D47" s="68"/>
      <c r="E47" s="68"/>
      <c r="F47" s="68"/>
      <c r="G47" s="68"/>
      <c r="H47" s="68"/>
      <c r="I47" s="68"/>
      <c r="J47" s="68"/>
      <c r="K47" s="68"/>
      <c r="L47" s="68"/>
    </row>
    <row r="48" spans="1:12" ht="13.5" customHeight="1">
      <c r="B48" s="68" t="str">
        <f>B70</f>
        <v>*e-mail: LABtarou@lab-kikaku.---</v>
      </c>
      <c r="C48" s="68"/>
      <c r="D48" s="68"/>
      <c r="E48" s="68"/>
      <c r="F48" s="68"/>
      <c r="G48" s="68"/>
      <c r="H48" s="68"/>
      <c r="I48" s="68"/>
      <c r="J48" s="68"/>
      <c r="K48" s="68"/>
      <c r="L48" s="68"/>
    </row>
    <row r="49" spans="1:12" ht="13.5" customHeight="1">
      <c r="B49" s="4"/>
      <c r="C49" s="4"/>
      <c r="D49" s="4"/>
      <c r="E49" s="4"/>
      <c r="F49" s="4"/>
      <c r="G49" s="4"/>
      <c r="H49" s="4"/>
      <c r="I49" s="4"/>
      <c r="J49" s="4"/>
      <c r="K49" s="4"/>
      <c r="L49" s="4"/>
    </row>
    <row r="51" spans="1:12" ht="15" customHeight="1">
      <c r="A51" s="2">
        <v>1</v>
      </c>
      <c r="B51" t="str">
        <f>IF(B10="","",D10&amp;B10&amp;" "&amp;C10&amp;E10&amp;IF(F10="","",","&amp;F10)&amp;IF(G10="","",","&amp;G10)&amp;IF(H10="","",","&amp;H10)&amp;I10&amp;J10)</f>
        <v>○乳酸 菌太郎1☆</v>
      </c>
      <c r="D51" s="2">
        <v>1</v>
      </c>
      <c r="E51" t="str">
        <f t="shared" ref="E51:E62" si="3">IF(L10="","",K10&amp;L10)</f>
        <v>1(株)乳酸企画</v>
      </c>
    </row>
    <row r="52" spans="1:12" ht="15" customHeight="1">
      <c r="A52" s="2">
        <v>2</v>
      </c>
      <c r="B52" t="str">
        <f t="shared" ref="B52:B61" si="4">IF(B11="","",D11&amp;B11&amp;" "&amp;C11&amp;E11&amp;IF(F11="","",","&amp;F11)&amp;IF(G11="","",","&amp;G11)&amp;IF(H11="","",","&amp;H11)&amp;I11&amp;J11)</f>
        <v>山河 広2</v>
      </c>
      <c r="D52" s="2">
        <v>2</v>
      </c>
      <c r="E52" t="str">
        <f t="shared" si="3"/>
        <v>2(株)プロバイオティクス研究所</v>
      </c>
    </row>
    <row r="53" spans="1:12">
      <c r="A53" s="2">
        <v>3</v>
      </c>
      <c r="B53" t="str">
        <f t="shared" si="4"/>
        <v>谷川 清子1*</v>
      </c>
      <c r="D53" s="2">
        <v>3</v>
      </c>
      <c r="E53" t="str">
        <f t="shared" si="3"/>
        <v/>
      </c>
    </row>
    <row r="54" spans="1:12">
      <c r="A54" s="2">
        <v>4</v>
      </c>
      <c r="B54" t="str">
        <f t="shared" si="4"/>
        <v/>
      </c>
      <c r="D54" s="2">
        <v>4</v>
      </c>
      <c r="E54" t="str">
        <f t="shared" si="3"/>
        <v/>
      </c>
    </row>
    <row r="55" spans="1:12">
      <c r="A55" s="2">
        <v>5</v>
      </c>
      <c r="B55" t="str">
        <f t="shared" si="4"/>
        <v/>
      </c>
      <c r="D55" s="2">
        <v>5</v>
      </c>
      <c r="E55" t="str">
        <f t="shared" si="3"/>
        <v/>
      </c>
    </row>
    <row r="56" spans="1:12">
      <c r="A56" s="2">
        <v>6</v>
      </c>
      <c r="B56" t="str">
        <f t="shared" si="4"/>
        <v/>
      </c>
      <c r="D56" s="2">
        <v>6</v>
      </c>
      <c r="E56" t="str">
        <f t="shared" si="3"/>
        <v/>
      </c>
      <c r="L56" s="1"/>
    </row>
    <row r="57" spans="1:12">
      <c r="A57" s="2">
        <v>7</v>
      </c>
      <c r="B57" t="str">
        <f t="shared" si="4"/>
        <v/>
      </c>
      <c r="D57" s="2">
        <v>7</v>
      </c>
      <c r="E57" t="str">
        <f t="shared" si="3"/>
        <v/>
      </c>
    </row>
    <row r="58" spans="1:12">
      <c r="A58" s="2">
        <v>8</v>
      </c>
      <c r="B58" t="str">
        <f t="shared" si="4"/>
        <v/>
      </c>
      <c r="D58" s="2">
        <v>8</v>
      </c>
      <c r="E58" t="str">
        <f t="shared" si="3"/>
        <v/>
      </c>
    </row>
    <row r="59" spans="1:12">
      <c r="A59" s="2">
        <v>9</v>
      </c>
      <c r="B59" t="str">
        <f t="shared" si="4"/>
        <v/>
      </c>
      <c r="D59" s="2">
        <v>9</v>
      </c>
      <c r="E59" t="str">
        <f t="shared" si="3"/>
        <v/>
      </c>
    </row>
    <row r="60" spans="1:12">
      <c r="A60" s="2">
        <v>10</v>
      </c>
      <c r="B60" t="str">
        <f t="shared" si="4"/>
        <v/>
      </c>
      <c r="D60" s="2">
        <v>10</v>
      </c>
      <c r="E60" t="str">
        <f t="shared" si="3"/>
        <v/>
      </c>
    </row>
    <row r="61" spans="1:12">
      <c r="A61" s="2">
        <v>11</v>
      </c>
      <c r="B61" t="str">
        <f t="shared" si="4"/>
        <v/>
      </c>
      <c r="D61" s="2">
        <v>11</v>
      </c>
      <c r="E61" t="str">
        <f t="shared" si="3"/>
        <v/>
      </c>
    </row>
    <row r="62" spans="1:12">
      <c r="A62" s="2">
        <v>12</v>
      </c>
      <c r="B62" t="str">
        <f>IF(B21="","",D21&amp;B21&amp;" "&amp;C21&amp;E21&amp;IF(F21="","",","&amp;F21)&amp;IF(G21="","",","&amp;G21)&amp;IF(H21="","",","&amp;H21)&amp;I21&amp;J21)</f>
        <v/>
      </c>
      <c r="D62" s="2">
        <v>12</v>
      </c>
      <c r="E62" t="str">
        <f t="shared" si="3"/>
        <v/>
      </c>
    </row>
    <row r="63" spans="1:12">
      <c r="A63" s="2">
        <v>13</v>
      </c>
    </row>
    <row r="64" spans="1:12">
      <c r="A64" s="2">
        <v>14</v>
      </c>
    </row>
    <row r="65" spans="1:12">
      <c r="A65" s="2">
        <v>15</v>
      </c>
    </row>
    <row r="66" spans="1:12">
      <c r="A66" s="2">
        <v>16</v>
      </c>
    </row>
    <row r="68" spans="1:12">
      <c r="B68" t="str">
        <f>B51&amp;IF(B52="","","、"&amp;B52)&amp;IF(B53="","","、"&amp;B53)&amp;IF(B54="","","、"&amp;B54)&amp;IF(B55="","","、"&amp;B55)&amp;IF(B56="","","、"&amp;B56)&amp;IF(B57="","","、"&amp;B57)&amp;IF(B58="","","、"&amp;B58)&amp;IF(B59="","","、"&amp;B59)&amp;IF(B60="","","、"&amp;B60)&amp;IF(B61="","","、"&amp;B61)&amp;IF(B62="","","、"&amp;B62)&amp;IF(B63="","","、"&amp;B63)&amp;IF(B64="","","、"&amp;B64)&amp;IF(B65="","","、"&amp;B65)&amp;IF(B66="","","、"&amp;B66)</f>
        <v>○乳酸 菌太郎1☆、山河 広2、谷川 清子1*</v>
      </c>
    </row>
    <row r="69" spans="1:12">
      <c r="B69" s="64" t="str">
        <f>IF(E51="","","（"&amp;E51)&amp;IF(E52="","","、"&amp;E52)&amp;IF(E53="","","、"&amp;E53)&amp;IF(E54="","","、"&amp;E54)&amp;IF(E55="","","、"&amp;E55)&amp;IF(E56="","","、"&amp;E56)&amp;IF(E57="","","、"&amp;E57)&amp;IF(E58="","","、"&amp;E58)&amp;IF(E59="","","、"&amp;E59)&amp;IF(E60="","","、"&amp;E60)&amp;IF(E61="","","、"&amp;E61)&amp;IF(E62="","","、"&amp;E62)&amp;IF(E51="","","）")</f>
        <v>（1(株)乳酸企画、2(株)プロバイオティクス研究所）</v>
      </c>
      <c r="C69" s="64"/>
      <c r="D69" s="64"/>
      <c r="E69" s="64"/>
      <c r="F69" s="64"/>
      <c r="G69" s="64"/>
      <c r="H69" s="64"/>
      <c r="I69" s="64"/>
      <c r="J69" s="64"/>
      <c r="K69" s="64"/>
      <c r="L69" s="64"/>
    </row>
    <row r="70" spans="1:12">
      <c r="B70" s="64" t="str">
        <f>"*e-mail: "&amp;L32</f>
        <v>*e-mail: LABtarou@lab-kikaku.---</v>
      </c>
      <c r="C70" s="64"/>
      <c r="D70" s="64"/>
      <c r="E70" s="64"/>
      <c r="F70" s="64"/>
      <c r="G70" s="64"/>
      <c r="H70" s="64"/>
      <c r="I70" s="64"/>
      <c r="J70" s="64"/>
      <c r="K70" s="64"/>
      <c r="L70" s="64"/>
    </row>
    <row r="71" spans="1:12" ht="16">
      <c r="C71" s="36"/>
      <c r="K71" s="40"/>
      <c r="L71" s="38"/>
    </row>
    <row r="72" spans="1:12" ht="16">
      <c r="C72" s="36"/>
      <c r="K72" s="39"/>
      <c r="L72" s="46"/>
    </row>
    <row r="73" spans="1:12" ht="16">
      <c r="C73" s="36"/>
      <c r="K73" s="38"/>
      <c r="L73" s="38"/>
    </row>
    <row r="74" spans="1:12">
      <c r="C74" s="36"/>
    </row>
    <row r="75" spans="1:12">
      <c r="C75" s="36"/>
    </row>
    <row r="76" spans="1:12">
      <c r="C76" s="36"/>
    </row>
    <row r="77" spans="1:12">
      <c r="C77" s="36"/>
    </row>
    <row r="78" spans="1:12">
      <c r="C78" s="36"/>
    </row>
    <row r="79" spans="1:12">
      <c r="C79" s="36"/>
    </row>
    <row r="80" spans="1:12">
      <c r="C80" s="36"/>
    </row>
    <row r="81" spans="3:3">
      <c r="C81" s="36"/>
    </row>
    <row r="82" spans="3:3">
      <c r="C82" s="36"/>
    </row>
    <row r="83" spans="3:3">
      <c r="C83" s="36"/>
    </row>
    <row r="84" spans="3:3">
      <c r="C84" s="36"/>
    </row>
    <row r="85" spans="3:3">
      <c r="C85" s="36"/>
    </row>
  </sheetData>
  <sheetProtection algorithmName="SHA-512" hashValue="wPjiVIEhpyaR0cpGsp+D0bDA3dGc6w71TwF0/ObqO+64xnKDcfAEdgRrv9FZuyoPTqGW6yWA1RQMqzED8JbYKg==" saltValue="kbPpyfquwVWtynZM9zXatg==" spinCount="100000" sheet="1" objects="1" scenarios="1" selectLockedCells="1" selectUnlockedCells="1"/>
  <mergeCells count="38">
    <mergeCell ref="A5:C5"/>
    <mergeCell ref="D5:H5"/>
    <mergeCell ref="I5:L5"/>
    <mergeCell ref="A2:C2"/>
    <mergeCell ref="D2:K2"/>
    <mergeCell ref="A4:C4"/>
    <mergeCell ref="D4:H4"/>
    <mergeCell ref="I4:L4"/>
    <mergeCell ref="D3:L3"/>
    <mergeCell ref="A28:B28"/>
    <mergeCell ref="C28:J28"/>
    <mergeCell ref="A6:C6"/>
    <mergeCell ref="D6:H6"/>
    <mergeCell ref="I6:L6"/>
    <mergeCell ref="A7:C7"/>
    <mergeCell ref="A8:C8"/>
    <mergeCell ref="E9:H9"/>
    <mergeCell ref="A26:J26"/>
    <mergeCell ref="K26:L26"/>
    <mergeCell ref="A27:B27"/>
    <mergeCell ref="C27:J27"/>
    <mergeCell ref="A29:B29"/>
    <mergeCell ref="C29:J29"/>
    <mergeCell ref="A30:B30"/>
    <mergeCell ref="C30:J30"/>
    <mergeCell ref="A31:B31"/>
    <mergeCell ref="C31:J31"/>
    <mergeCell ref="B47:L47"/>
    <mergeCell ref="B48:L48"/>
    <mergeCell ref="B69:L69"/>
    <mergeCell ref="B70:L70"/>
    <mergeCell ref="A32:B32"/>
    <mergeCell ref="C32:J32"/>
    <mergeCell ref="A43:L43"/>
    <mergeCell ref="B45:C45"/>
    <mergeCell ref="D45:L45"/>
    <mergeCell ref="B46:L46"/>
    <mergeCell ref="K33:L33"/>
  </mergeCells>
  <phoneticPr fontId="7"/>
  <conditionalFormatting sqref="A10:A25">
    <cfRule type="cellIs" dxfId="55" priority="37" operator="equal">
      <formula>IF(B10="","糞",A10)</formula>
    </cfRule>
    <cfRule type="cellIs" dxfId="54" priority="36" operator="equal">
      <formula>IF(C10="","糞",A10)</formula>
    </cfRule>
  </conditionalFormatting>
  <conditionalFormatting sqref="A51:A66">
    <cfRule type="cellIs" dxfId="53" priority="33" operator="equal">
      <formula>IF(B51="","糞",A51)</formula>
    </cfRule>
  </conditionalFormatting>
  <conditionalFormatting sqref="B10:B25">
    <cfRule type="cellIs" dxfId="52" priority="34" operator="equal">
      <formula>IF(AND(C10="",COUNTA(B10)=1),B10,"糞")</formula>
    </cfRule>
  </conditionalFormatting>
  <conditionalFormatting sqref="C10:C25">
    <cfRule type="cellIs" dxfId="51" priority="35" operator="equal">
      <formula>IF(AND(B10="",COUNTA(C10)=1),C10,"糞")</formula>
    </cfRule>
  </conditionalFormatting>
  <conditionalFormatting sqref="C30:J30">
    <cfRule type="cellIs" dxfId="50" priority="24" operator="equal">
      <formula>IF(AND($C$27="右同",OR($C$30="",$C$30=" ",)),$C$30,"糞")</formula>
    </cfRule>
    <cfRule type="cellIs" dxfId="49" priority="25" operator="equal">
      <formula>IF($C$27="右同","糞",IF(OR($C$30="",$C$30=" ",),$C$30,"糞"))</formula>
    </cfRule>
  </conditionalFormatting>
  <conditionalFormatting sqref="C31:J31">
    <cfRule type="cellIs" dxfId="48" priority="22" operator="equal">
      <formula>IF(AND($C$27="右同",OR($C$31="",$C$31=" ",)),$C$31,"糞")</formula>
    </cfRule>
    <cfRule type="cellIs" dxfId="47" priority="26" operator="equal">
      <formula>IF($C$27="右同","糞",IF(OR($C$31="",$C$31=" ",),$C$31,"糞"))</formula>
    </cfRule>
  </conditionalFormatting>
  <conditionalFormatting sqref="C32:J32">
    <cfRule type="cellIs" dxfId="46" priority="31" operator="equal">
      <formula>IF($C$27="右同","糞",IF(OR($C$32="",$C$32=" ",),$C$32,"糞"))</formula>
    </cfRule>
    <cfRule type="cellIs" dxfId="45" priority="23" operator="equal">
      <formula>IF(AND($C$27="右同",OR($C$32="",$C$32=" ",)),$C$32,"糞")</formula>
    </cfRule>
  </conditionalFormatting>
  <conditionalFormatting sqref="D5">
    <cfRule type="cellIs" dxfId="44" priority="54" operator="equal">
      <formula>$Q$4</formula>
    </cfRule>
    <cfRule type="cellIs" dxfId="43" priority="53" operator="equal">
      <formula>""</formula>
    </cfRule>
    <cfRule type="cellIs" dxfId="42" priority="52" operator="equal">
      <formula>$Q$3</formula>
    </cfRule>
    <cfRule type="cellIs" dxfId="41" priority="51" operator="equal">
      <formula>$Q$2</formula>
    </cfRule>
  </conditionalFormatting>
  <conditionalFormatting sqref="D6">
    <cfRule type="cellIs" dxfId="40" priority="16" operator="equal">
      <formula>$P$2</formula>
    </cfRule>
    <cfRule type="cellIs" dxfId="39" priority="17" operator="equal">
      <formula>$P$3</formula>
    </cfRule>
    <cfRule type="cellIs" dxfId="38" priority="18" operator="equal">
      <formula>$P$4</formula>
    </cfRule>
    <cfRule type="cellIs" dxfId="37" priority="19" operator="equal">
      <formula>$Q$4</formula>
    </cfRule>
  </conditionalFormatting>
  <conditionalFormatting sqref="D9">
    <cfRule type="cellIs" dxfId="36" priority="38" operator="equal">
      <formula>IF(COUNTBLANK($B$10:$C$25)=32,"糞",IF(AND(COUNTBLANK($B$10:$C$25)&lt;32,COUNTBLANK($D$10:$D$25)=16),$D$9,"糞"))</formula>
    </cfRule>
  </conditionalFormatting>
  <conditionalFormatting sqref="D51:D62">
    <cfRule type="cellIs" dxfId="35" priority="32" operator="equal">
      <formula>IF(E51="","糞",D51)</formula>
    </cfRule>
  </conditionalFormatting>
  <conditionalFormatting sqref="D4:H4">
    <cfRule type="cellIs" dxfId="34" priority="215" operator="equal">
      <formula>$N$2</formula>
    </cfRule>
    <cfRule type="cellIs" dxfId="33" priority="214" operator="equal">
      <formula>$N$3</formula>
    </cfRule>
    <cfRule type="cellIs" dxfId="32" priority="207" operator="equal">
      <formula>IF(OR(D4=$N$10,D4=""),D4,"糞")</formula>
    </cfRule>
    <cfRule type="cellIs" dxfId="31" priority="210" operator="equal">
      <formula>$N$7</formula>
    </cfRule>
    <cfRule type="cellIs" dxfId="30" priority="211" operator="equal">
      <formula>$N$6</formula>
    </cfRule>
    <cfRule type="cellIs" dxfId="29" priority="212" operator="equal">
      <formula>$N$5</formula>
    </cfRule>
    <cfRule type="cellIs" dxfId="28" priority="213" operator="equal">
      <formula>$N$4</formula>
    </cfRule>
    <cfRule type="cellIs" dxfId="27" priority="209" operator="equal">
      <formula>$N$8</formula>
    </cfRule>
    <cfRule type="cellIs" dxfId="26" priority="208" operator="equal">
      <formula>$N$9</formula>
    </cfRule>
  </conditionalFormatting>
  <conditionalFormatting sqref="D5:H5">
    <cfRule type="cellIs" dxfId="25" priority="55" operator="equal">
      <formula>IF($T$4="問題あり",$D$5,"糞")</formula>
    </cfRule>
  </conditionalFormatting>
  <conditionalFormatting sqref="D6:H6">
    <cfRule type="cellIs" dxfId="24" priority="20" operator="equal">
      <formula>IF($T$4="問題あり",$D$5,"糞")</formula>
    </cfRule>
  </conditionalFormatting>
  <conditionalFormatting sqref="E10:H25">
    <cfRule type="cellIs" dxfId="23" priority="45" operator="equal">
      <formula>IF(U10="×",E10,"糞")</formula>
    </cfRule>
    <cfRule type="cellIs" dxfId="22" priority="46" operator="equal">
      <formula>IF(AND(COUNTA(E10)&gt;0,COUNTIF($K$10:$K$21,E10)=0),E10,"糞")</formula>
    </cfRule>
    <cfRule type="cellIs" dxfId="21" priority="47" operator="equal">
      <formula>IF($S10="問題あり",E10,"糞")</formula>
    </cfRule>
    <cfRule type="cellIs" dxfId="20" priority="48" operator="equal">
      <formula>IF($R10="問題あり",E10,"糞")</formula>
    </cfRule>
  </conditionalFormatting>
  <conditionalFormatting sqref="I9">
    <cfRule type="cellIs" dxfId="19" priority="40" operator="equal">
      <formula>IF(COUNTBLANK($B$10:$C$25)=0,"糞",IF(AND(COUNTBLANK($B$10:$C$25)&lt;32,COUNTBLANK($I$10:$I$25)=16),$I$9,"糞"))</formula>
    </cfRule>
  </conditionalFormatting>
  <conditionalFormatting sqref="I10:I25">
    <cfRule type="cellIs" dxfId="18" priority="50" operator="equal">
      <formula>IF($S$4="問題あり",I10,"糞")</formula>
    </cfRule>
  </conditionalFormatting>
  <conditionalFormatting sqref="J9">
    <cfRule type="cellIs" dxfId="17" priority="42" operator="equal">
      <formula>IF($D$5="有",$J$9,"糞")</formula>
    </cfRule>
  </conditionalFormatting>
  <conditionalFormatting sqref="J10:J25">
    <cfRule type="cellIs" dxfId="16" priority="49" operator="notEqual">
      <formula>IF($T$4="問題なし",J10,"糞")</formula>
    </cfRule>
  </conditionalFormatting>
  <conditionalFormatting sqref="K10">
    <cfRule type="cellIs" dxfId="15" priority="39" operator="equal">
      <formula>IF(COUNTA($B$10:$B$25)=0,"糞",K10)</formula>
    </cfRule>
  </conditionalFormatting>
  <conditionalFormatting sqref="K10:K21">
    <cfRule type="cellIs" dxfId="14" priority="44" operator="equal">
      <formula>IF(L10="","糞",K10)</formula>
    </cfRule>
  </conditionalFormatting>
  <conditionalFormatting sqref="K10:K25">
    <cfRule type="cellIs" dxfId="13" priority="43" operator="equal">
      <formula>IF(T10="問題あり",K10,"糞")</formula>
    </cfRule>
  </conditionalFormatting>
  <conditionalFormatting sqref="L10:L25">
    <cfRule type="cellIs" dxfId="12" priority="41" operator="equal">
      <formula>IF(T10="問題あり",L10,"糞")</formula>
    </cfRule>
  </conditionalFormatting>
  <conditionalFormatting sqref="L28">
    <cfRule type="cellIs" dxfId="11" priority="29" operator="equal">
      <formula>IF(OR($L$28="",$L$28=" ",),$L$28,"糞")</formula>
    </cfRule>
  </conditionalFormatting>
  <conditionalFormatting sqref="L29">
    <cfRule type="cellIs" dxfId="10" priority="28" operator="equal">
      <formula>IF(OR(OR($L$28="",$L$29=""),AND($L$28=" ",$L$29=" ")),$L$29,"糞")</formula>
    </cfRule>
  </conditionalFormatting>
  <conditionalFormatting sqref="L30">
    <cfRule type="cellIs" dxfId="9" priority="27" operator="equal">
      <formula>IF(OR($L$30="",$L$30=" ",),$L$30,"糞")</formula>
    </cfRule>
  </conditionalFormatting>
  <conditionalFormatting sqref="L31">
    <cfRule type="cellIs" dxfId="8" priority="14" operator="equal">
      <formula>IF(AND($C$27="右同",OR($C$31="",$C$31=" ",)),$C$31,"糞")</formula>
    </cfRule>
    <cfRule type="cellIs" dxfId="7" priority="15" operator="equal">
      <formula>IF($C$27="右同","糞",IF(OR($C$31="",$C$31=" ",),$C$31,"糞"))</formula>
    </cfRule>
  </conditionalFormatting>
  <conditionalFormatting sqref="L32">
    <cfRule type="cellIs" dxfId="6" priority="30" operator="equal">
      <formula>IF(OR($L$32="",$L$32=" ",),$L$32,"糞")</formula>
    </cfRule>
  </conditionalFormatting>
  <conditionalFormatting sqref="L35">
    <cfRule type="cellIs" dxfId="5" priority="12" operator="equal">
      <formula>IF(OR($L$28="",$L$28=" ",),$L$28,"糞")</formula>
    </cfRule>
  </conditionalFormatting>
  <conditionalFormatting sqref="L36">
    <cfRule type="cellIs" dxfId="4" priority="11" operator="equal">
      <formula>IF(OR(OR($L$28="",$L$29=""),AND($L$28=" ",$L$29=" ")),$L$29,"糞")</formula>
    </cfRule>
  </conditionalFormatting>
  <conditionalFormatting sqref="L37">
    <cfRule type="cellIs" dxfId="3" priority="3" operator="equal">
      <formula>IF(OR($L$30="",$L$30=" ",),$L$30,"糞")</formula>
    </cfRule>
  </conditionalFormatting>
  <conditionalFormatting sqref="L38">
    <cfRule type="cellIs" dxfId="2" priority="2" operator="equal">
      <formula>IF($C$27="右同","糞",IF(OR($C$31="",$C$31=" ",),$C$31,"糞"))</formula>
    </cfRule>
    <cfRule type="cellIs" dxfId="1" priority="1" operator="equal">
      <formula>IF(AND($C$27="右同",OR($C$31="",$C$31=" ",)),$C$31,"糞")</formula>
    </cfRule>
  </conditionalFormatting>
  <conditionalFormatting sqref="L39">
    <cfRule type="cellIs" dxfId="0" priority="4" operator="equal">
      <formula>IF(OR($L$32="",$L$32=" ",),$L$32,"糞")</formula>
    </cfRule>
  </conditionalFormatting>
  <dataValidations count="10">
    <dataValidation type="list" allowBlank="1" showErrorMessage="1" sqref="D5:H5" xr:uid="{00000000-0002-0000-0000-000000000000}">
      <formula1>$Q$2:$Q$4</formula1>
    </dataValidation>
    <dataValidation type="list" allowBlank="1" showErrorMessage="1" sqref="D6:H6" xr:uid="{00000000-0002-0000-0000-000001000000}">
      <formula1>$P$2:$P$6</formula1>
    </dataValidation>
    <dataValidation type="list" allowBlank="1" sqref="C27:J28" xr:uid="{00000000-0002-0000-0000-000003000000}">
      <formula1>$P$10:$P$11</formula1>
    </dataValidation>
    <dataValidation type="list" allowBlank="1" showErrorMessage="1" sqref="J10:J25" xr:uid="{00000000-0002-0000-0000-000004000000}">
      <formula1>$T$2:$T$3</formula1>
    </dataValidation>
    <dataValidation type="list" allowBlank="1" showErrorMessage="1" sqref="I10:I25" xr:uid="{00000000-0002-0000-0000-000006000000}">
      <formula1>$S$2:$S$3</formula1>
    </dataValidation>
    <dataValidation type="list" allowBlank="1" showErrorMessage="1" sqref="D10:D25" xr:uid="{00000000-0002-0000-0000-000007000000}">
      <formula1>$R$2:$R$3</formula1>
    </dataValidation>
    <dataValidation imeMode="disabled" allowBlank="1" showInputMessage="1" showErrorMessage="1" sqref="L30 L37" xr:uid="{00000000-0002-0000-0000-000008000000}"/>
    <dataValidation allowBlank="1" showInputMessage="1" sqref="L28 L35" xr:uid="{00000000-0002-0000-0000-000009000000}"/>
    <dataValidation type="list" allowBlank="1" showErrorMessage="1" sqref="D4:H4" xr:uid="{00000000-0002-0000-0000-000002000000}">
      <formula1>$N$2:$N$10</formula1>
    </dataValidation>
    <dataValidation type="list" allowBlank="1" showErrorMessage="1" sqref="E10:H25" xr:uid="{00000000-0002-0000-0000-000005000000}">
      <formula1>OFFSET($Q$10,,,COUNTA($L$10:$L$25))</formula1>
    </dataValidation>
  </dataValidations>
  <hyperlinks>
    <hyperlink ref="D2:K2" r:id="rId1" display="要旨と送付状をtaikaiyoshi@jslab-nyusankin.jp に提出してください。" xr:uid="{00000000-0004-0000-0000-000000000000}"/>
  </hyperlinks>
  <printOptions horizontalCentered="1"/>
  <pageMargins left="0.51181102362204722" right="0.51181102362204722" top="0.74803149606299213" bottom="0.74803149606299213" header="0.31496062992125984" footer="0.31496062992125984"/>
  <pageSetup paperSize="9" scale="89" orientation="landscape" r:id="rId2"/>
  <drawing r:id="rId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記入フォーム</vt:lpstr>
      <vt:lpstr>記入例</vt:lpstr>
      <vt:lpstr>記入フォーム!Print_Area</vt:lpstr>
      <vt:lpstr>記入例!Print_Area</vt:lpstr>
    </vt:vector>
  </TitlesOfParts>
  <Company>日本乳酸菌学会事務局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論文原稿送付状</dc:title>
  <dc:creator>KSP-02</dc:creator>
  <cp:lastModifiedBy>野田　正文</cp:lastModifiedBy>
  <cp:lastPrinted>2019-02-28T07:14:10Z</cp:lastPrinted>
  <dcterms:created xsi:type="dcterms:W3CDTF">2009-11-25T07:39:14Z</dcterms:created>
  <dcterms:modified xsi:type="dcterms:W3CDTF">2025-03-10T02:40:14Z</dcterms:modified>
  <cp:version>1.1</cp:version>
</cp:coreProperties>
</file>